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440" windowHeight="11760" activeTab="0"/>
  </bookViews>
  <sheets>
    <sheet name="Protocol_PRINT" sheetId="1" r:id="rId1"/>
    <sheet name="Dilutions_PRINT" sheetId="2" r:id="rId2"/>
    <sheet name="Setup Sheet" sheetId="3" r:id="rId3"/>
    <sheet name="MoClo (2)" sheetId="4" r:id="rId4"/>
  </sheets>
  <definedNames/>
  <calcPr fullCalcOnLoad="1"/>
</workbook>
</file>

<file path=xl/sharedStrings.xml><?xml version="1.0" encoding="utf-8"?>
<sst xmlns="http://schemas.openxmlformats.org/spreadsheetml/2006/main" count="188" uniqueCount="111">
  <si>
    <r>
      <t>Place enzymes in blue -20</t>
    </r>
    <r>
      <rPr>
        <sz val="10"/>
        <color indexed="8"/>
        <rFont val="Calibri"/>
        <family val="2"/>
      </rPr>
      <t>°C freezer box and place on bench</t>
    </r>
  </si>
  <si>
    <t>Tube Label</t>
  </si>
  <si>
    <t>µL Water</t>
  </si>
  <si>
    <t>Ligase</t>
  </si>
  <si>
    <t>Size (bp)</t>
  </si>
  <si>
    <t>Total Volume</t>
  </si>
  <si>
    <t>___ µL sterile H2O</t>
  </si>
  <si>
    <r>
      <t>Use in transformation or store at -20</t>
    </r>
    <r>
      <rPr>
        <sz val="10"/>
        <color indexed="8"/>
        <rFont val="Calibri"/>
        <family val="2"/>
      </rPr>
      <t>°C until use</t>
    </r>
  </si>
  <si>
    <t>Sample</t>
  </si>
  <si>
    <t>Water</t>
  </si>
  <si>
    <t>Conc. (ng/ul)</t>
  </si>
  <si>
    <t>Conc. (ug/ul)</t>
  </si>
  <si>
    <t xml:space="preserve">where N is the number of nucleotides and 330 pg/pmol is the </t>
  </si>
  <si>
    <t>37°C</t>
  </si>
  <si>
    <t>5 minutes</t>
  </si>
  <si>
    <t>50°C</t>
  </si>
  <si>
    <t>80°C</t>
  </si>
  <si>
    <t>10 minutes</t>
  </si>
  <si>
    <t xml:space="preserve"> </t>
  </si>
  <si>
    <t>10x Ligase Buffer</t>
  </si>
  <si>
    <t>1/N where N is base pairs</t>
  </si>
  <si>
    <r>
      <t>µg × pmol/660 pg × 10</t>
    </r>
    <r>
      <rPr>
        <b/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>pg/1 µg x 1/N = pmol DNA</t>
    </r>
  </si>
  <si>
    <t>average MW of a nucleotide (660 per base pair)</t>
  </si>
  <si>
    <t>DNA to add</t>
  </si>
  <si>
    <t>Water to add</t>
  </si>
  <si>
    <t>pMol DNA/uL</t>
  </si>
  <si>
    <t xml:space="preserve">fmol DNA/uL </t>
  </si>
  <si>
    <t>Molecular Weight of a Base Pair</t>
  </si>
  <si>
    <t>uL to get 40 fmol in the reaction</t>
  </si>
  <si>
    <t>Ligase buffer (10x)</t>
  </si>
  <si>
    <t>Part</t>
  </si>
  <si>
    <t>DV</t>
  </si>
  <si>
    <t>Dilute to 20 fmol DNA/uL (20uL total vol)</t>
  </si>
  <si>
    <t>Reaction</t>
  </si>
  <si>
    <t>fmol DNA</t>
  </si>
  <si>
    <t>Master Mix</t>
  </si>
  <si>
    <t># Samples</t>
  </si>
  <si>
    <t>Cycling Conditions - Level 0</t>
  </si>
  <si>
    <t>T4 Ligase  (20 U/uL)</t>
  </si>
  <si>
    <t>x 20 cycles</t>
  </si>
  <si>
    <t>1.5 minutes</t>
  </si>
  <si>
    <t>***</t>
  </si>
  <si>
    <t>BbsI * (5 U/uL)</t>
  </si>
  <si>
    <t>16°C</t>
  </si>
  <si>
    <t>3 minutes</t>
  </si>
  <si>
    <t>DV**</t>
  </si>
  <si>
    <t>Part 1</t>
  </si>
  <si>
    <t>4°C</t>
  </si>
  <si>
    <t>hold</t>
  </si>
  <si>
    <t>Part 2</t>
  </si>
  <si>
    <t>Part 3</t>
  </si>
  <si>
    <t>Part 4</t>
  </si>
  <si>
    <t>Total volume</t>
  </si>
  <si>
    <t>Volume per Rxn</t>
  </si>
  <si>
    <t>*Note: BbsI enzyme is in -80C and must be returned to there</t>
  </si>
  <si>
    <t>**Volumes in first reaction must match the rest (these volumes are the ones used to calculate the Water volume above)</t>
  </si>
  <si>
    <t>***BsaI (10 U/uL) - for Level 1</t>
  </si>
  <si>
    <t>***BbsI (BpiI) (5 U/uL) - for Level 0 and 2</t>
  </si>
  <si>
    <t>MoClo Level</t>
  </si>
  <si>
    <t>Vol. Part 1</t>
  </si>
  <si>
    <t>Vol. DV</t>
  </si>
  <si>
    <t>BbsI or BpiI</t>
  </si>
  <si>
    <t>uL to get 40 fmol</t>
  </si>
  <si>
    <t>Thaw DNA samples</t>
  </si>
  <si>
    <t>Obtain 1 PCR tube per reaction and label</t>
  </si>
  <si>
    <t>Add the following to each tube in order:</t>
  </si>
  <si>
    <t>___ uL  destination vector</t>
  </si>
  <si>
    <t>Reaction Set-up</t>
  </si>
  <si>
    <t xml:space="preserve">If dilutions are already done, skip to "Reaction Set-up" below. </t>
  </si>
  <si>
    <t>Dilutions for Parts and Destination Vectors</t>
  </si>
  <si>
    <t>Follow instructions on "Dilutions_PRINT" sheet</t>
  </si>
  <si>
    <t>Close PCR tubes and spin them to collect liquid at the bottom of tube</t>
  </si>
  <si>
    <t>Turn on PCR machine</t>
  </si>
  <si>
    <t xml:space="preserve">Incubate as follows in PCR machine: </t>
  </si>
  <si>
    <t>Thaw 10x ligase buffer on ice -  NEB for Level 0 and Promega for Level 1 and 2</t>
  </si>
  <si>
    <r>
      <t xml:space="preserve">2µL of ligation buffer (10x) - </t>
    </r>
    <r>
      <rPr>
        <i/>
        <sz val="10"/>
        <color indexed="8"/>
        <rFont val="Calibri"/>
        <family val="2"/>
      </rPr>
      <t>NEB for Level 0 and Promega for Level 1 and 2</t>
    </r>
  </si>
  <si>
    <t>Fill in Setup Sheet (tab below)</t>
  </si>
  <si>
    <t>Volume of Parts and DV</t>
  </si>
  <si>
    <t>If the total volume is correct, the last cell will turn green.</t>
  </si>
  <si>
    <t>BbsI</t>
  </si>
  <si>
    <t>Vol Enz</t>
  </si>
  <si>
    <t>*Values are set based on first reaction</t>
  </si>
  <si>
    <t>Vol. *</t>
  </si>
  <si>
    <t>T4 Ligase</t>
  </si>
  <si>
    <r>
      <t xml:space="preserve">Directions: </t>
    </r>
    <r>
      <rPr>
        <sz val="10"/>
        <color indexed="8"/>
        <rFont val="Calibri"/>
        <family val="2"/>
      </rPr>
      <t>Users fill in the Gray and Green boxes. The Dilutions and Protocol sheets will automatically be filled in from this sheet.</t>
    </r>
  </si>
  <si>
    <t>Lig buffer</t>
  </si>
  <si>
    <r>
      <t xml:space="preserve">IMPORTANT: </t>
    </r>
    <r>
      <rPr>
        <sz val="10"/>
        <color indexed="8"/>
        <rFont val="Calibri"/>
        <family val="2"/>
      </rPr>
      <t xml:space="preserve">When calculating fmol of DNA, the volume of DNA to add to reaction is also calculated.This must be less than 15 </t>
    </r>
    <r>
      <rPr>
        <sz val="10"/>
        <color indexed="8"/>
        <rFont val="Calibri"/>
        <family val="2"/>
      </rPr>
      <t>µL</t>
    </r>
    <r>
      <rPr>
        <sz val="10"/>
        <color indexed="8"/>
        <rFont val="Calibri"/>
        <family val="2"/>
      </rPr>
      <t>.</t>
    </r>
  </si>
  <si>
    <t>If the total volume is too high, the last cell will turn red. You must manipulate the fmol until the volume is correct.</t>
  </si>
  <si>
    <t>MoClo Level 0 Set Up Sheet</t>
  </si>
  <si>
    <r>
      <t xml:space="preserve">Dilutions Sheet: </t>
    </r>
    <r>
      <rPr>
        <sz val="11"/>
        <color theme="1"/>
        <rFont val="Calibri"/>
        <family val="2"/>
      </rPr>
      <t>Print out only if you have DNA that needs to be diluted</t>
    </r>
  </si>
  <si>
    <t>MoClo: Level 0 Reaction</t>
  </si>
  <si>
    <t>___ uL of each part (1 for Level 0)</t>
  </si>
  <si>
    <r>
      <t xml:space="preserve">1 µL of T4 ligase enzyme - </t>
    </r>
    <r>
      <rPr>
        <i/>
        <sz val="10"/>
        <color indexed="8"/>
        <rFont val="Calibri"/>
        <family val="2"/>
      </rPr>
      <t>NEB for Level 0 is ok</t>
    </r>
  </si>
  <si>
    <r>
      <t xml:space="preserve">2 µL of </t>
    </r>
    <r>
      <rPr>
        <sz val="10"/>
        <color indexed="8"/>
        <rFont val="Calibri"/>
        <family val="2"/>
      </rPr>
      <t xml:space="preserve">BbsI </t>
    </r>
  </si>
  <si>
    <t>*different for each - no MM with parts</t>
  </si>
  <si>
    <t>lower [DNA - 20fmol]</t>
  </si>
  <si>
    <t xml:space="preserve"> Level 0: 15 cycles of [37°C 1.5min, 16°C 3min]</t>
  </si>
  <si>
    <t xml:space="preserve"> Level 0: 3 more cycles of [37°C 1.5min, 16°C 3min], hold at 4°C</t>
  </si>
  <si>
    <t>MC_TH50</t>
  </si>
  <si>
    <t>MC_TH51</t>
  </si>
  <si>
    <t>MC_TH52</t>
  </si>
  <si>
    <t>MC_TH53</t>
  </si>
  <si>
    <t>MC_TH54</t>
  </si>
  <si>
    <t>MC_TH55</t>
  </si>
  <si>
    <t>MC_TH56</t>
  </si>
  <si>
    <t>MC_TH57</t>
  </si>
  <si>
    <t>MC_TH58</t>
  </si>
  <si>
    <t>MC_TH59</t>
  </si>
  <si>
    <t>MC_TH60</t>
  </si>
  <si>
    <t>MC_TH61</t>
  </si>
  <si>
    <t>repeat - new tubes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</si>
</sst>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dashed"/>
      <right style="dashed"/>
      <top style="dashed"/>
      <bottom style="dashed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 style="thick"/>
      <top/>
      <bottom style="medium"/>
    </border>
    <border>
      <left style="thick"/>
      <right style="thick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ck"/>
      <top style="medium"/>
      <bottom/>
    </border>
    <border>
      <left style="thick"/>
      <right/>
      <top/>
      <bottom style="medium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164" fontId="40" fillId="0" borderId="0" xfId="0" applyNumberFormat="1" applyFont="1" applyAlignment="1">
      <alignment vertical="center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2" fontId="0" fillId="0" borderId="0" xfId="0" applyNumberFormat="1" applyAlignment="1">
      <alignment/>
    </xf>
    <xf numFmtId="0" fontId="40" fillId="0" borderId="0" xfId="0" applyFont="1" applyAlignment="1">
      <alignment horizontal="center" vertical="center"/>
    </xf>
    <xf numFmtId="164" fontId="40" fillId="0" borderId="0" xfId="0" applyNumberFormat="1" applyFont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164" fontId="40" fillId="0" borderId="11" xfId="0" applyNumberFormat="1" applyFont="1" applyBorder="1" applyAlignment="1">
      <alignment horizontal="center" vertical="center"/>
    </xf>
    <xf numFmtId="2" fontId="4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wrapText="1"/>
    </xf>
    <xf numFmtId="0" fontId="41" fillId="33" borderId="0" xfId="0" applyFont="1" applyFill="1" applyAlignment="1">
      <alignment horizontal="center" wrapText="1"/>
    </xf>
    <xf numFmtId="0" fontId="41" fillId="8" borderId="0" xfId="0" applyFont="1" applyFill="1" applyAlignment="1">
      <alignment horizontal="center"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49" fontId="40" fillId="0" borderId="0" xfId="0" applyNumberFormat="1" applyFont="1" applyBorder="1" applyAlignment="1">
      <alignment horizontal="center" wrapText="1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164" fontId="41" fillId="0" borderId="0" xfId="0" applyNumberFormat="1" applyFont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/>
    </xf>
    <xf numFmtId="164" fontId="40" fillId="34" borderId="11" xfId="0" applyNumberFormat="1" applyFont="1" applyFill="1" applyBorder="1" applyAlignment="1">
      <alignment horizontal="center" vertical="center"/>
    </xf>
    <xf numFmtId="2" fontId="40" fillId="34" borderId="11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2" fontId="40" fillId="0" borderId="0" xfId="0" applyNumberFormat="1" applyFont="1" applyFill="1" applyBorder="1" applyAlignment="1">
      <alignment/>
    </xf>
    <xf numFmtId="2" fontId="40" fillId="0" borderId="0" xfId="0" applyNumberFormat="1" applyFont="1" applyBorder="1" applyAlignment="1">
      <alignment/>
    </xf>
    <xf numFmtId="0" fontId="38" fillId="0" borderId="0" xfId="0" applyFont="1" applyFill="1" applyBorder="1" applyAlignment="1">
      <alignment/>
    </xf>
    <xf numFmtId="0" fontId="41" fillId="0" borderId="11" xfId="0" applyFont="1" applyBorder="1" applyAlignment="1">
      <alignment horizontal="center" vertical="center"/>
    </xf>
    <xf numFmtId="0" fontId="41" fillId="8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0" fillId="0" borderId="11" xfId="0" applyFont="1" applyBorder="1" applyAlignment="1">
      <alignment/>
    </xf>
    <xf numFmtId="2" fontId="40" fillId="0" borderId="11" xfId="0" applyNumberFormat="1" applyFont="1" applyBorder="1" applyAlignment="1">
      <alignment/>
    </xf>
    <xf numFmtId="0" fontId="40" fillId="0" borderId="0" xfId="0" applyFont="1" applyFill="1" applyAlignment="1">
      <alignment/>
    </xf>
    <xf numFmtId="0" fontId="40" fillId="34" borderId="11" xfId="0" applyFont="1" applyFill="1" applyBorder="1" applyAlignment="1">
      <alignment/>
    </xf>
    <xf numFmtId="2" fontId="40" fillId="34" borderId="11" xfId="0" applyNumberFormat="1" applyFont="1" applyFill="1" applyBorder="1" applyAlignment="1">
      <alignment/>
    </xf>
    <xf numFmtId="2" fontId="40" fillId="0" borderId="11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38" fillId="0" borderId="0" xfId="0" applyFont="1" applyFill="1" applyBorder="1" applyAlignment="1">
      <alignment horizontal="left"/>
    </xf>
    <xf numFmtId="20" fontId="40" fillId="0" borderId="0" xfId="0" applyNumberFormat="1" applyFont="1" applyFill="1" applyBorder="1" applyAlignment="1">
      <alignment horizontal="left" vertical="center"/>
    </xf>
    <xf numFmtId="1" fontId="40" fillId="0" borderId="0" xfId="0" applyNumberFormat="1" applyFont="1" applyFill="1" applyBorder="1" applyAlignment="1">
      <alignment horizontal="center" vertical="center"/>
    </xf>
    <xf numFmtId="2" fontId="40" fillId="0" borderId="0" xfId="0" applyNumberFormat="1" applyFont="1" applyFill="1" applyBorder="1" applyAlignment="1">
      <alignment horizontal="center" vertical="center"/>
    </xf>
    <xf numFmtId="2" fontId="40" fillId="0" borderId="15" xfId="0" applyNumberFormat="1" applyFont="1" applyFill="1" applyBorder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1" fillId="0" borderId="0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38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/>
    </xf>
    <xf numFmtId="164" fontId="40" fillId="0" borderId="15" xfId="0" applyNumberFormat="1" applyFont="1" applyFill="1" applyBorder="1" applyAlignment="1">
      <alignment vertical="center"/>
    </xf>
    <xf numFmtId="0" fontId="40" fillId="0" borderId="0" xfId="0" applyFont="1" applyAlignment="1">
      <alignment vertical="top" wrapText="1"/>
    </xf>
    <xf numFmtId="2" fontId="40" fillId="0" borderId="17" xfId="0" applyNumberFormat="1" applyFont="1" applyBorder="1" applyAlignment="1">
      <alignment/>
    </xf>
    <xf numFmtId="165" fontId="40" fillId="0" borderId="17" xfId="0" applyNumberFormat="1" applyFont="1" applyBorder="1" applyAlignment="1">
      <alignment/>
    </xf>
    <xf numFmtId="1" fontId="40" fillId="0" borderId="17" xfId="0" applyNumberFormat="1" applyFont="1" applyBorder="1" applyAlignment="1">
      <alignment/>
    </xf>
    <xf numFmtId="2" fontId="40" fillId="0" borderId="18" xfId="0" applyNumberFormat="1" applyFont="1" applyBorder="1" applyAlignment="1">
      <alignment/>
    </xf>
    <xf numFmtId="0" fontId="40" fillId="0" borderId="0" xfId="0" applyFont="1" applyAlignment="1">
      <alignment vertical="top"/>
    </xf>
    <xf numFmtId="0" fontId="40" fillId="2" borderId="11" xfId="0" applyFont="1" applyFill="1" applyBorder="1" applyAlignment="1">
      <alignment horizontal="center" vertical="center"/>
    </xf>
    <xf numFmtId="164" fontId="40" fillId="2" borderId="11" xfId="0" applyNumberFormat="1" applyFont="1" applyFill="1" applyBorder="1" applyAlignment="1">
      <alignment horizontal="center" vertical="center"/>
    </xf>
    <xf numFmtId="2" fontId="40" fillId="2" borderId="11" xfId="0" applyNumberFormat="1" applyFont="1" applyFill="1" applyBorder="1" applyAlignment="1">
      <alignment horizontal="center" vertical="center"/>
    </xf>
    <xf numFmtId="2" fontId="40" fillId="0" borderId="19" xfId="0" applyNumberFormat="1" applyFont="1" applyBorder="1" applyAlignment="1">
      <alignment horizontal="center" wrapText="1"/>
    </xf>
    <xf numFmtId="2" fontId="41" fillId="0" borderId="20" xfId="0" applyNumberFormat="1" applyFont="1" applyBorder="1" applyAlignment="1">
      <alignment horizontal="center" vertical="center" wrapText="1"/>
    </xf>
    <xf numFmtId="2" fontId="41" fillId="34" borderId="21" xfId="0" applyNumberFormat="1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0" fillId="34" borderId="24" xfId="0" applyFont="1" applyFill="1" applyBorder="1" applyAlignment="1">
      <alignment/>
    </xf>
    <xf numFmtId="2" fontId="41" fillId="34" borderId="22" xfId="0" applyNumberFormat="1" applyFont="1" applyFill="1" applyBorder="1" applyAlignment="1">
      <alignment horizontal="center" vertical="center"/>
    </xf>
    <xf numFmtId="0" fontId="40" fillId="4" borderId="11" xfId="0" applyFont="1" applyFill="1" applyBorder="1" applyAlignment="1">
      <alignment horizontal="center" vertical="center"/>
    </xf>
    <xf numFmtId="164" fontId="40" fillId="4" borderId="11" xfId="0" applyNumberFormat="1" applyFont="1" applyFill="1" applyBorder="1" applyAlignment="1">
      <alignment horizontal="center" vertical="center"/>
    </xf>
    <xf numFmtId="2" fontId="40" fillId="4" borderId="11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2" fontId="0" fillId="0" borderId="15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" fontId="0" fillId="0" borderId="25" xfId="0" applyNumberFormat="1" applyFill="1" applyBorder="1" applyAlignment="1">
      <alignment/>
    </xf>
    <xf numFmtId="2" fontId="0" fillId="0" borderId="25" xfId="0" applyNumberFormat="1" applyFill="1" applyBorder="1" applyAlignment="1">
      <alignment/>
    </xf>
    <xf numFmtId="2" fontId="0" fillId="0" borderId="26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right" vertical="center" wrapText="1"/>
    </xf>
    <xf numFmtId="0" fontId="41" fillId="35" borderId="0" xfId="0" applyFont="1" applyFill="1" applyAlignment="1">
      <alignment horizont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theme="6" tint="0.399949997663497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zoomScalePageLayoutView="0" workbookViewId="0" topLeftCell="A1">
      <selection activeCell="T47" sqref="T47"/>
    </sheetView>
  </sheetViews>
  <sheetFormatPr defaultColWidth="9.140625" defaultRowHeight="15"/>
  <cols>
    <col min="1" max="1" width="1.57421875" style="2" customWidth="1"/>
    <col min="2" max="2" width="2.7109375" style="2" customWidth="1"/>
    <col min="3" max="3" width="1.7109375" style="2" customWidth="1"/>
    <col min="4" max="4" width="2.7109375" style="2" customWidth="1"/>
    <col min="5" max="5" width="11.28125" style="2" customWidth="1"/>
    <col min="6" max="6" width="6.00390625" style="2" bestFit="1" customWidth="1"/>
    <col min="7" max="7" width="14.57421875" style="2" bestFit="1" customWidth="1"/>
    <col min="8" max="8" width="8.421875" style="2" customWidth="1"/>
    <col min="9" max="9" width="5.8515625" style="2" bestFit="1" customWidth="1"/>
    <col min="10" max="11" width="6.8515625" style="2" bestFit="1" customWidth="1"/>
    <col min="12" max="12" width="7.00390625" style="2" customWidth="1"/>
    <col min="13" max="13" width="5.7109375" style="2" customWidth="1"/>
    <col min="14" max="14" width="6.28125" style="2" customWidth="1"/>
    <col min="15" max="15" width="7.28125" style="2" customWidth="1"/>
    <col min="16" max="16" width="7.140625" style="2" bestFit="1" customWidth="1"/>
    <col min="17" max="20" width="9.140625" style="2" customWidth="1"/>
    <col min="21" max="21" width="16.28125" style="2" bestFit="1" customWidth="1"/>
    <col min="22" max="22" width="7.28125" style="2" customWidth="1"/>
    <col min="23" max="23" width="10.00390625" style="2" bestFit="1" customWidth="1"/>
    <col min="24" max="24" width="9.57421875" style="2" customWidth="1"/>
    <col min="25" max="16384" width="9.140625" style="2" customWidth="1"/>
  </cols>
  <sheetData>
    <row r="1" ht="12.75">
      <c r="A1" s="3" t="s">
        <v>90</v>
      </c>
    </row>
    <row r="2" ht="7.5" customHeight="1" thickBot="1">
      <c r="A2" s="3"/>
    </row>
    <row r="3" spans="1:4" ht="13.5" thickBot="1">
      <c r="A3" s="3"/>
      <c r="B3" s="4"/>
      <c r="D3" s="2" t="s">
        <v>76</v>
      </c>
    </row>
    <row r="4" ht="7.5" customHeight="1">
      <c r="A4" s="3"/>
    </row>
    <row r="5" spans="1:2" ht="13.5" customHeight="1">
      <c r="A5" s="3"/>
      <c r="B5" s="3" t="s">
        <v>69</v>
      </c>
    </row>
    <row r="6" ht="7.5" customHeight="1" thickBot="1">
      <c r="A6" s="3"/>
    </row>
    <row r="7" spans="1:4" ht="13.5" thickBot="1">
      <c r="A7" s="3"/>
      <c r="B7" s="4"/>
      <c r="D7" s="2" t="s">
        <v>70</v>
      </c>
    </row>
    <row r="8" ht="7.5" customHeight="1" thickBot="1">
      <c r="A8" s="3"/>
    </row>
    <row r="9" spans="1:4" ht="13.5" thickBot="1">
      <c r="A9" s="3"/>
      <c r="B9" s="4"/>
      <c r="D9" s="2" t="s">
        <v>68</v>
      </c>
    </row>
    <row r="10" spans="1:4" ht="7.5" customHeight="1">
      <c r="A10" s="3"/>
      <c r="B10" s="6"/>
      <c r="D10" s="3"/>
    </row>
    <row r="11" spans="1:4" ht="12.75">
      <c r="A11" s="3"/>
      <c r="B11" s="62" t="s">
        <v>67</v>
      </c>
      <c r="D11" s="3"/>
    </row>
    <row r="12" ht="7.5" customHeight="1" thickBot="1"/>
    <row r="13" spans="2:8" ht="13.5" customHeight="1" thickBot="1">
      <c r="B13" s="4"/>
      <c r="D13" s="2" t="s">
        <v>72</v>
      </c>
      <c r="H13" s="5"/>
    </row>
    <row r="14" ht="7.5" customHeight="1" thickBot="1">
      <c r="H14" s="5"/>
    </row>
    <row r="15" spans="2:8" ht="13.5" customHeight="1" thickBot="1">
      <c r="B15" s="4"/>
      <c r="D15" s="2" t="s">
        <v>63</v>
      </c>
      <c r="H15" s="5"/>
    </row>
    <row r="16" ht="7.5" customHeight="1" thickBot="1">
      <c r="H16" s="5"/>
    </row>
    <row r="17" spans="2:8" ht="13.5" customHeight="1" thickBot="1">
      <c r="B17" s="4"/>
      <c r="D17" s="2" t="s">
        <v>0</v>
      </c>
      <c r="H17" s="5"/>
    </row>
    <row r="18" spans="2:8" ht="7.5" customHeight="1" thickBot="1">
      <c r="B18" s="6"/>
      <c r="H18" s="5"/>
    </row>
    <row r="19" spans="2:8" ht="13.5" customHeight="1" thickBot="1">
      <c r="B19" s="4"/>
      <c r="D19" s="2" t="s">
        <v>74</v>
      </c>
      <c r="H19" s="5"/>
    </row>
    <row r="20" spans="2:8" ht="7.5" customHeight="1" thickBot="1">
      <c r="B20" s="6"/>
      <c r="H20" s="5"/>
    </row>
    <row r="21" spans="2:8" ht="13.5" customHeight="1" thickBot="1">
      <c r="B21" s="4"/>
      <c r="D21" s="2" t="s">
        <v>64</v>
      </c>
      <c r="H21" s="5"/>
    </row>
    <row r="22" spans="2:8" ht="7.5" customHeight="1" thickBot="1">
      <c r="B22" s="6"/>
      <c r="H22" s="5"/>
    </row>
    <row r="23" spans="2:8" ht="13.5" customHeight="1" thickBot="1">
      <c r="B23" s="4"/>
      <c r="D23" s="2" t="s">
        <v>65</v>
      </c>
      <c r="H23" s="5"/>
    </row>
    <row r="24" ht="7.5" customHeight="1" thickBot="1">
      <c r="H24" s="5"/>
    </row>
    <row r="25" spans="2:8" ht="13.5" customHeight="1" thickBot="1">
      <c r="B25" s="4"/>
      <c r="E25" s="7" t="s">
        <v>75</v>
      </c>
      <c r="H25" s="5"/>
    </row>
    <row r="26" ht="7.5" customHeight="1" thickBot="1">
      <c r="H26" s="5"/>
    </row>
    <row r="27" spans="2:8" ht="13.5" customHeight="1" thickBot="1">
      <c r="B27" s="4"/>
      <c r="E27" s="2" t="s">
        <v>91</v>
      </c>
      <c r="H27" s="5"/>
    </row>
    <row r="28" ht="7.5" customHeight="1" thickBot="1">
      <c r="H28" s="5"/>
    </row>
    <row r="29" spans="2:8" ht="13.5" customHeight="1" thickBot="1">
      <c r="B29" s="4"/>
      <c r="E29" s="2" t="s">
        <v>66</v>
      </c>
      <c r="H29" s="5"/>
    </row>
    <row r="30" s="6" customFormat="1" ht="7.5" customHeight="1" thickBot="1">
      <c r="H30" s="5"/>
    </row>
    <row r="31" spans="1:8" ht="13.5" customHeight="1" thickBot="1">
      <c r="A31" s="6"/>
      <c r="B31" s="4"/>
      <c r="C31" s="6"/>
      <c r="D31" s="6"/>
      <c r="E31" s="7" t="s">
        <v>6</v>
      </c>
      <c r="F31" s="6"/>
      <c r="G31" s="6"/>
      <c r="H31" s="5"/>
    </row>
    <row r="32" ht="7.5" customHeight="1" thickBot="1">
      <c r="H32" s="5"/>
    </row>
    <row r="33" spans="1:8" ht="13.5" customHeight="1" thickBot="1">
      <c r="A33" s="6"/>
      <c r="B33" s="8"/>
      <c r="C33" s="6"/>
      <c r="D33" s="6"/>
      <c r="E33" s="9" t="s">
        <v>92</v>
      </c>
      <c r="F33" s="6"/>
      <c r="G33" s="6"/>
      <c r="H33" s="5"/>
    </row>
    <row r="34" ht="7.5" customHeight="1" thickBot="1">
      <c r="H34" s="5"/>
    </row>
    <row r="35" spans="1:8" ht="13.5" customHeight="1" thickBot="1">
      <c r="A35" s="6"/>
      <c r="B35" s="8"/>
      <c r="C35" s="6"/>
      <c r="D35" s="6"/>
      <c r="E35" s="9" t="s">
        <v>93</v>
      </c>
      <c r="F35" s="6"/>
      <c r="G35" s="6"/>
      <c r="H35" s="5"/>
    </row>
    <row r="36" spans="1:8" ht="7.5" customHeight="1" thickBot="1">
      <c r="A36" s="6"/>
      <c r="B36" s="6"/>
      <c r="C36" s="6"/>
      <c r="D36" s="6"/>
      <c r="E36" s="6"/>
      <c r="F36" s="6"/>
      <c r="G36" s="6"/>
      <c r="H36" s="5"/>
    </row>
    <row r="37" spans="1:8" ht="13.5" customHeight="1" thickBot="1">
      <c r="A37" s="6"/>
      <c r="B37" s="4"/>
      <c r="C37" s="6"/>
      <c r="D37" s="6" t="s">
        <v>71</v>
      </c>
      <c r="E37" s="6"/>
      <c r="F37" s="6"/>
      <c r="G37" s="6"/>
      <c r="H37" s="5"/>
    </row>
    <row r="38" spans="1:8" ht="7.5" customHeight="1" thickBot="1">
      <c r="A38" s="6"/>
      <c r="B38" s="6"/>
      <c r="C38" s="6"/>
      <c r="D38" s="6"/>
      <c r="E38" s="6"/>
      <c r="F38" s="6"/>
      <c r="G38" s="6"/>
      <c r="H38" s="5"/>
    </row>
    <row r="39" spans="1:8" ht="13.5" customHeight="1" thickBot="1">
      <c r="A39" s="6"/>
      <c r="B39" s="4"/>
      <c r="C39" s="6"/>
      <c r="D39" s="6" t="s">
        <v>73</v>
      </c>
      <c r="E39" s="6"/>
      <c r="F39" s="6"/>
      <c r="G39" s="6"/>
      <c r="H39" s="5"/>
    </row>
    <row r="40" spans="1:8" ht="7.5" customHeight="1">
      <c r="A40" s="6"/>
      <c r="B40" s="6"/>
      <c r="C40" s="6"/>
      <c r="D40" s="6"/>
      <c r="E40" s="6"/>
      <c r="F40" s="6"/>
      <c r="G40" s="6"/>
      <c r="H40" s="5"/>
    </row>
    <row r="41" spans="1:8" ht="13.5" customHeight="1">
      <c r="A41" s="6"/>
      <c r="B41" s="6"/>
      <c r="C41" s="6"/>
      <c r="D41" s="63"/>
      <c r="E41" s="6" t="s">
        <v>96</v>
      </c>
      <c r="F41" s="6"/>
      <c r="G41" s="6"/>
      <c r="H41" s="5"/>
    </row>
    <row r="42" spans="1:8" ht="7.5" customHeight="1" hidden="1">
      <c r="A42" s="6"/>
      <c r="B42" s="6"/>
      <c r="C42" s="6"/>
      <c r="D42" s="6"/>
      <c r="E42" s="6"/>
      <c r="F42" s="6"/>
      <c r="G42" s="6"/>
      <c r="H42" s="5"/>
    </row>
    <row r="43" spans="1:8" ht="13.5" customHeight="1" hidden="1">
      <c r="A43" s="6"/>
      <c r="B43" s="6"/>
      <c r="C43" s="6"/>
      <c r="D43" s="63"/>
      <c r="E43" s="6" t="s">
        <v>97</v>
      </c>
      <c r="F43" s="6"/>
      <c r="G43" s="6"/>
      <c r="H43" s="5"/>
    </row>
    <row r="44" spans="1:8" ht="7.5" customHeight="1" thickBot="1">
      <c r="A44" s="6"/>
      <c r="B44" s="6"/>
      <c r="C44" s="6"/>
      <c r="D44" s="6"/>
      <c r="E44" s="6"/>
      <c r="F44" s="6"/>
      <c r="G44" s="6"/>
      <c r="H44" s="5"/>
    </row>
    <row r="45" spans="1:8" ht="13.5" customHeight="1" thickBot="1">
      <c r="A45" s="6"/>
      <c r="B45" s="4"/>
      <c r="C45" s="6"/>
      <c r="D45" s="6" t="s">
        <v>7</v>
      </c>
      <c r="E45" s="6"/>
      <c r="F45" s="6"/>
      <c r="G45" s="6"/>
      <c r="H45" s="5"/>
    </row>
    <row r="46" spans="1:9" ht="276.75" customHeight="1">
      <c r="A46" s="6"/>
      <c r="B46" s="6"/>
      <c r="C46" s="6"/>
      <c r="D46" s="6"/>
      <c r="E46" s="6"/>
      <c r="F46" s="1"/>
      <c r="G46" s="1"/>
      <c r="H46" s="6"/>
      <c r="I46" s="6"/>
    </row>
    <row r="47" spans="1:16" s="12" customFormat="1" ht="39.75" customHeight="1">
      <c r="A47" s="11"/>
      <c r="B47" s="11"/>
      <c r="C47" s="11"/>
      <c r="D47" s="11"/>
      <c r="E47" s="51" t="s">
        <v>1</v>
      </c>
      <c r="F47" s="51" t="s">
        <v>58</v>
      </c>
      <c r="G47" s="56" t="s">
        <v>46</v>
      </c>
      <c r="H47" s="51" t="s">
        <v>31</v>
      </c>
      <c r="I47" s="51" t="s">
        <v>19</v>
      </c>
      <c r="J47" s="51" t="s">
        <v>59</v>
      </c>
      <c r="K47" s="51" t="s">
        <v>60</v>
      </c>
      <c r="L47" s="57" t="s">
        <v>61</v>
      </c>
      <c r="M47" s="57" t="s">
        <v>80</v>
      </c>
      <c r="N47" s="57" t="s">
        <v>3</v>
      </c>
      <c r="O47" s="58" t="s">
        <v>2</v>
      </c>
      <c r="P47" s="51" t="s">
        <v>5</v>
      </c>
    </row>
    <row r="48" spans="1:17" s="20" customFormat="1" ht="18.75" customHeight="1">
      <c r="A48" s="1"/>
      <c r="B48" s="1"/>
      <c r="C48" s="1"/>
      <c r="D48" s="1"/>
      <c r="E48" s="22" t="s">
        <v>98</v>
      </c>
      <c r="F48" s="22">
        <v>0</v>
      </c>
      <c r="G48" s="23">
        <f>'Setup Sheet'!B10</f>
        <v>0</v>
      </c>
      <c r="H48" s="23">
        <f>'Setup Sheet'!N10</f>
        <v>0</v>
      </c>
      <c r="I48" s="22">
        <v>2</v>
      </c>
      <c r="J48" s="24" t="e">
        <f>'Setup Sheet'!L10</f>
        <v>#DIV/0!</v>
      </c>
      <c r="K48" s="24" t="e">
        <f>'Setup Sheet'!X10</f>
        <v>#DIV/0!</v>
      </c>
      <c r="L48" s="22" t="s">
        <v>79</v>
      </c>
      <c r="M48" s="22">
        <f>IF(OR(L48="BbsI"),2,IF(OR(L48="BsaI"),1,"check enzymes"))</f>
        <v>2</v>
      </c>
      <c r="N48" s="22">
        <v>1</v>
      </c>
      <c r="O48" s="24" t="e">
        <f aca="true" t="shared" si="0" ref="O48:O57">20-I48-J48-K48-M48-N48-8</f>
        <v>#DIV/0!</v>
      </c>
      <c r="P48" s="24" t="e">
        <f aca="true" t="shared" si="1" ref="P48:P56">SUM(I48:K48,M48,N48,O48)</f>
        <v>#DIV/0!</v>
      </c>
      <c r="Q48" s="90"/>
    </row>
    <row r="49" spans="1:22" s="20" customFormat="1" ht="18.75" customHeight="1">
      <c r="A49" s="1"/>
      <c r="B49" s="1"/>
      <c r="C49" s="1"/>
      <c r="D49" s="1"/>
      <c r="E49" s="59" t="s">
        <v>99</v>
      </c>
      <c r="F49" s="59">
        <v>0</v>
      </c>
      <c r="G49" s="60">
        <f>'Setup Sheet'!B11</f>
        <v>0</v>
      </c>
      <c r="H49" s="60">
        <f>'Setup Sheet'!N11</f>
        <v>0</v>
      </c>
      <c r="I49" s="59">
        <v>2</v>
      </c>
      <c r="J49" s="61" t="e">
        <f>'Setup Sheet'!L11</f>
        <v>#DIV/0!</v>
      </c>
      <c r="K49" s="61" t="e">
        <f>'Setup Sheet'!X11</f>
        <v>#DIV/0!</v>
      </c>
      <c r="L49" s="59" t="s">
        <v>79</v>
      </c>
      <c r="M49" s="59">
        <f aca="true" t="shared" si="2" ref="M49:M56">IF(OR(L49="BbsI"),2,IF(OR(L49="BsaI"),1,"check enzymes"))</f>
        <v>2</v>
      </c>
      <c r="N49" s="59">
        <v>1</v>
      </c>
      <c r="O49" s="61" t="e">
        <f t="shared" si="0"/>
        <v>#DIV/0!</v>
      </c>
      <c r="P49" s="61" t="e">
        <f t="shared" si="1"/>
        <v>#DIV/0!</v>
      </c>
      <c r="Q49" s="90"/>
      <c r="U49" s="15"/>
      <c r="V49" s="16"/>
    </row>
    <row r="50" spans="1:22" s="20" customFormat="1" ht="18.75" customHeight="1">
      <c r="A50" s="1"/>
      <c r="B50" s="1"/>
      <c r="C50" s="1"/>
      <c r="D50" s="1"/>
      <c r="E50" s="22" t="s">
        <v>100</v>
      </c>
      <c r="F50" s="22">
        <v>0</v>
      </c>
      <c r="G50" s="23">
        <f>'Setup Sheet'!B12</f>
        <v>0</v>
      </c>
      <c r="H50" s="23">
        <f>'Setup Sheet'!N12</f>
        <v>0</v>
      </c>
      <c r="I50" s="22">
        <v>2</v>
      </c>
      <c r="J50" s="24" t="e">
        <f>'Setup Sheet'!L12</f>
        <v>#DIV/0!</v>
      </c>
      <c r="K50" s="24" t="e">
        <f>'Setup Sheet'!X12</f>
        <v>#DIV/0!</v>
      </c>
      <c r="L50" s="22" t="s">
        <v>79</v>
      </c>
      <c r="M50" s="22">
        <f t="shared" si="2"/>
        <v>2</v>
      </c>
      <c r="N50" s="22">
        <v>1</v>
      </c>
      <c r="O50" s="24" t="e">
        <f t="shared" si="0"/>
        <v>#DIV/0!</v>
      </c>
      <c r="P50" s="24" t="e">
        <f t="shared" si="1"/>
        <v>#DIV/0!</v>
      </c>
      <c r="Q50" s="90"/>
      <c r="U50" s="15"/>
      <c r="V50" s="16"/>
    </row>
    <row r="51" spans="1:22" s="20" customFormat="1" ht="18" customHeight="1">
      <c r="A51" s="1"/>
      <c r="B51" s="1"/>
      <c r="C51" s="1"/>
      <c r="D51" s="1"/>
      <c r="E51" s="59" t="s">
        <v>101</v>
      </c>
      <c r="F51" s="59">
        <v>0</v>
      </c>
      <c r="G51" s="60">
        <f>'Setup Sheet'!B13</f>
        <v>0</v>
      </c>
      <c r="H51" s="60">
        <f>'Setup Sheet'!N13</f>
        <v>0</v>
      </c>
      <c r="I51" s="59">
        <v>2</v>
      </c>
      <c r="J51" s="61" t="e">
        <f>'Setup Sheet'!L13</f>
        <v>#DIV/0!</v>
      </c>
      <c r="K51" s="61" t="e">
        <f>'Setup Sheet'!X13</f>
        <v>#DIV/0!</v>
      </c>
      <c r="L51" s="59" t="s">
        <v>79</v>
      </c>
      <c r="M51" s="59">
        <f t="shared" si="2"/>
        <v>2</v>
      </c>
      <c r="N51" s="59">
        <v>1</v>
      </c>
      <c r="O51" s="61" t="e">
        <f t="shared" si="0"/>
        <v>#DIV/0!</v>
      </c>
      <c r="P51" s="61" t="e">
        <f t="shared" si="1"/>
        <v>#DIV/0!</v>
      </c>
      <c r="U51" s="15"/>
      <c r="V51" s="16"/>
    </row>
    <row r="52" spans="1:22" s="20" customFormat="1" ht="18" customHeight="1">
      <c r="A52" s="1"/>
      <c r="B52" s="1"/>
      <c r="C52" s="1"/>
      <c r="D52" s="1"/>
      <c r="E52" s="114" t="s">
        <v>102</v>
      </c>
      <c r="F52" s="114">
        <v>0</v>
      </c>
      <c r="G52" s="115" t="e">
        <f>'Setup Sheet'!#REF!</f>
        <v>#REF!</v>
      </c>
      <c r="H52" s="115" t="e">
        <f>'Setup Sheet'!#REF!</f>
        <v>#REF!</v>
      </c>
      <c r="I52" s="114">
        <v>2</v>
      </c>
      <c r="J52" s="116" t="e">
        <f>'Setup Sheet'!#REF!</f>
        <v>#REF!</v>
      </c>
      <c r="K52" s="116" t="e">
        <f>'Setup Sheet'!#REF!</f>
        <v>#REF!</v>
      </c>
      <c r="L52" s="114" t="s">
        <v>79</v>
      </c>
      <c r="M52" s="114">
        <f t="shared" si="2"/>
        <v>2</v>
      </c>
      <c r="N52" s="114">
        <v>1</v>
      </c>
      <c r="O52" s="116" t="e">
        <f t="shared" si="0"/>
        <v>#REF!</v>
      </c>
      <c r="P52" s="116" t="e">
        <f t="shared" si="1"/>
        <v>#REF!</v>
      </c>
      <c r="Q52" s="90" t="s">
        <v>110</v>
      </c>
      <c r="U52" s="15"/>
      <c r="V52" s="16"/>
    </row>
    <row r="53" spans="1:22" s="20" customFormat="1" ht="18" customHeight="1">
      <c r="A53" s="1"/>
      <c r="B53" s="1"/>
      <c r="C53" s="1"/>
      <c r="D53" s="1"/>
      <c r="E53" s="114" t="s">
        <v>103</v>
      </c>
      <c r="F53" s="114">
        <v>0</v>
      </c>
      <c r="G53" s="115" t="e">
        <f>'Setup Sheet'!#REF!</f>
        <v>#REF!</v>
      </c>
      <c r="H53" s="115" t="e">
        <f>'Setup Sheet'!#REF!</f>
        <v>#REF!</v>
      </c>
      <c r="I53" s="114">
        <v>2</v>
      </c>
      <c r="J53" s="116" t="e">
        <f>'Setup Sheet'!#REF!</f>
        <v>#REF!</v>
      </c>
      <c r="K53" s="116" t="e">
        <f>'Setup Sheet'!#REF!</f>
        <v>#REF!</v>
      </c>
      <c r="L53" s="114" t="s">
        <v>79</v>
      </c>
      <c r="M53" s="114">
        <f t="shared" si="2"/>
        <v>2</v>
      </c>
      <c r="N53" s="114">
        <v>1</v>
      </c>
      <c r="O53" s="116" t="e">
        <f t="shared" si="0"/>
        <v>#REF!</v>
      </c>
      <c r="P53" s="116" t="e">
        <f t="shared" si="1"/>
        <v>#REF!</v>
      </c>
      <c r="Q53" s="90" t="s">
        <v>110</v>
      </c>
      <c r="U53" s="15"/>
      <c r="V53" s="16"/>
    </row>
    <row r="54" spans="1:17" s="20" customFormat="1" ht="18" customHeight="1">
      <c r="A54" s="1"/>
      <c r="B54" s="1"/>
      <c r="C54" s="1"/>
      <c r="D54" s="1"/>
      <c r="E54" s="22" t="s">
        <v>104</v>
      </c>
      <c r="F54" s="22">
        <v>0</v>
      </c>
      <c r="G54" s="23" t="e">
        <f>'Setup Sheet'!#REF!</f>
        <v>#REF!</v>
      </c>
      <c r="H54" s="23" t="e">
        <f>'Setup Sheet'!#REF!</f>
        <v>#REF!</v>
      </c>
      <c r="I54" s="22">
        <v>2</v>
      </c>
      <c r="J54" s="24" t="e">
        <f>'Setup Sheet'!#REF!</f>
        <v>#REF!</v>
      </c>
      <c r="K54" s="24" t="e">
        <f>'Setup Sheet'!#REF!</f>
        <v>#REF!</v>
      </c>
      <c r="L54" s="22" t="s">
        <v>79</v>
      </c>
      <c r="M54" s="22">
        <f t="shared" si="2"/>
        <v>2</v>
      </c>
      <c r="N54" s="22">
        <v>1</v>
      </c>
      <c r="O54" s="24" t="e">
        <f t="shared" si="0"/>
        <v>#REF!</v>
      </c>
      <c r="P54" s="24" t="e">
        <f t="shared" si="1"/>
        <v>#REF!</v>
      </c>
      <c r="Q54" s="90" t="s">
        <v>95</v>
      </c>
    </row>
    <row r="55" spans="1:17" s="20" customFormat="1" ht="18" customHeight="1">
      <c r="A55" s="1"/>
      <c r="B55" s="1"/>
      <c r="C55" s="1"/>
      <c r="D55" s="1"/>
      <c r="E55" s="102" t="s">
        <v>105</v>
      </c>
      <c r="F55" s="102">
        <v>0</v>
      </c>
      <c r="G55" s="103" t="e">
        <f>'Setup Sheet'!#REF!</f>
        <v>#REF!</v>
      </c>
      <c r="H55" s="103" t="e">
        <f>'Setup Sheet'!#REF!</f>
        <v>#REF!</v>
      </c>
      <c r="I55" s="102">
        <v>2</v>
      </c>
      <c r="J55" s="104" t="e">
        <f>'Setup Sheet'!#REF!</f>
        <v>#REF!</v>
      </c>
      <c r="K55" s="104" t="e">
        <f>'Setup Sheet'!#REF!</f>
        <v>#REF!</v>
      </c>
      <c r="L55" s="102" t="s">
        <v>79</v>
      </c>
      <c r="M55" s="102">
        <f t="shared" si="2"/>
        <v>2</v>
      </c>
      <c r="N55" s="102">
        <v>1</v>
      </c>
      <c r="O55" s="104" t="e">
        <f t="shared" si="0"/>
        <v>#REF!</v>
      </c>
      <c r="P55" s="104" t="e">
        <f t="shared" si="1"/>
        <v>#REF!</v>
      </c>
      <c r="Q55" s="90" t="s">
        <v>95</v>
      </c>
    </row>
    <row r="56" spans="1:17" s="20" customFormat="1" ht="18" customHeight="1">
      <c r="A56" s="1"/>
      <c r="B56" s="1"/>
      <c r="C56" s="1"/>
      <c r="D56" s="1"/>
      <c r="E56" s="22" t="s">
        <v>106</v>
      </c>
      <c r="F56" s="22">
        <v>0</v>
      </c>
      <c r="G56" s="23" t="e">
        <f>'Setup Sheet'!#REF!</f>
        <v>#REF!</v>
      </c>
      <c r="H56" s="23" t="e">
        <f>'Setup Sheet'!#REF!</f>
        <v>#REF!</v>
      </c>
      <c r="I56" s="22">
        <v>2</v>
      </c>
      <c r="J56" s="24" t="e">
        <f>'Setup Sheet'!#REF!</f>
        <v>#REF!</v>
      </c>
      <c r="K56" s="24" t="e">
        <f>'Setup Sheet'!#REF!</f>
        <v>#REF!</v>
      </c>
      <c r="L56" s="22" t="s">
        <v>79</v>
      </c>
      <c r="M56" s="22">
        <f t="shared" si="2"/>
        <v>2</v>
      </c>
      <c r="N56" s="22">
        <v>1</v>
      </c>
      <c r="O56" s="24" t="e">
        <f t="shared" si="0"/>
        <v>#REF!</v>
      </c>
      <c r="P56" s="24" t="e">
        <f t="shared" si="1"/>
        <v>#REF!</v>
      </c>
      <c r="Q56" s="90" t="s">
        <v>95</v>
      </c>
    </row>
    <row r="57" spans="1:17" s="20" customFormat="1" ht="18" customHeight="1">
      <c r="A57" s="1"/>
      <c r="B57" s="1"/>
      <c r="C57" s="1"/>
      <c r="D57" s="1"/>
      <c r="E57" s="102" t="s">
        <v>107</v>
      </c>
      <c r="F57" s="102">
        <v>0</v>
      </c>
      <c r="G57" s="103" t="e">
        <f>'Setup Sheet'!#REF!</f>
        <v>#REF!</v>
      </c>
      <c r="H57" s="103" t="e">
        <f>'Setup Sheet'!#REF!</f>
        <v>#REF!</v>
      </c>
      <c r="I57" s="102">
        <v>2</v>
      </c>
      <c r="J57" s="104" t="e">
        <f>'Setup Sheet'!#REF!</f>
        <v>#REF!</v>
      </c>
      <c r="K57" s="104" t="e">
        <f>'Setup Sheet'!#REF!</f>
        <v>#REF!</v>
      </c>
      <c r="L57" s="102" t="s">
        <v>79</v>
      </c>
      <c r="M57" s="102">
        <f>IF(OR(L57="BbsI"),2,IF(OR(L57="BsaI"),1,"check enzymes"))</f>
        <v>2</v>
      </c>
      <c r="N57" s="102">
        <v>1</v>
      </c>
      <c r="O57" s="104" t="e">
        <f t="shared" si="0"/>
        <v>#REF!</v>
      </c>
      <c r="P57" s="104" t="e">
        <f>SUM(I57:K57,M57,N57,O57)</f>
        <v>#REF!</v>
      </c>
      <c r="Q57" s="90" t="s">
        <v>95</v>
      </c>
    </row>
    <row r="58" spans="1:16" s="20" customFormat="1" ht="18" customHeight="1" hidden="1">
      <c r="A58" s="1"/>
      <c r="B58" s="1"/>
      <c r="C58" s="1"/>
      <c r="D58" s="1"/>
      <c r="E58" s="22" t="s">
        <v>108</v>
      </c>
      <c r="F58" s="22">
        <v>2</v>
      </c>
      <c r="G58" s="23">
        <f>'Setup Sheet'!B14</f>
        <v>0</v>
      </c>
      <c r="H58" s="23">
        <f>'Setup Sheet'!N14</f>
        <v>0</v>
      </c>
      <c r="I58" s="22">
        <v>4</v>
      </c>
      <c r="J58" s="24" t="e">
        <f>'Setup Sheet'!L14</f>
        <v>#DIV/0!</v>
      </c>
      <c r="K58" s="24" t="e">
        <f>'Setup Sheet'!X14</f>
        <v>#DIV/0!</v>
      </c>
      <c r="L58" s="22" t="s">
        <v>79</v>
      </c>
      <c r="M58" s="22">
        <f>IF(OR(L58="BbsI"),2,IF(OR(L58="BsaI"),1,"check enzymes"))</f>
        <v>2</v>
      </c>
      <c r="N58" s="22">
        <v>3</v>
      </c>
      <c r="O58" s="24" t="e">
        <f>20-I58-J58-K58-M58-N58</f>
        <v>#DIV/0!</v>
      </c>
      <c r="P58" s="24" t="e">
        <f>SUM(I58:K58,M58,N58,O58)</f>
        <v>#DIV/0!</v>
      </c>
    </row>
    <row r="59" spans="1:16" s="20" customFormat="1" ht="18" customHeight="1" hidden="1">
      <c r="A59" s="1"/>
      <c r="B59" s="1"/>
      <c r="C59" s="1"/>
      <c r="D59" s="1"/>
      <c r="E59" s="22" t="s">
        <v>109</v>
      </c>
      <c r="F59" s="22">
        <v>3</v>
      </c>
      <c r="G59" s="23">
        <f>'Setup Sheet'!B15</f>
        <v>0</v>
      </c>
      <c r="H59" s="23">
        <f>'Setup Sheet'!N15</f>
        <v>0</v>
      </c>
      <c r="I59" s="22">
        <v>5</v>
      </c>
      <c r="J59" s="24" t="e">
        <f>'Setup Sheet'!L15</f>
        <v>#DIV/0!</v>
      </c>
      <c r="K59" s="24" t="e">
        <f>'Setup Sheet'!X15</f>
        <v>#DIV/0!</v>
      </c>
      <c r="L59" s="22" t="s">
        <v>79</v>
      </c>
      <c r="M59" s="22">
        <f>IF(OR(L59="BbsI"),2,IF(OR(L59="BsaI"),1,"check enzymes"))</f>
        <v>2</v>
      </c>
      <c r="N59" s="22">
        <v>4</v>
      </c>
      <c r="O59" s="24" t="e">
        <f>20-I59-J59-K59-M59-N59</f>
        <v>#DIV/0!</v>
      </c>
      <c r="P59" s="24" t="e">
        <f>SUM(I59:K59,M59,N59,O59)</f>
        <v>#DIV/0!</v>
      </c>
    </row>
    <row r="60" spans="1:12" s="20" customFormat="1" ht="18" customHeight="1">
      <c r="A60" s="1"/>
      <c r="B60" s="1"/>
      <c r="C60" s="1"/>
      <c r="D60" s="1"/>
      <c r="E60" s="80"/>
      <c r="F60" s="52"/>
      <c r="G60" s="52"/>
      <c r="H60" s="52"/>
      <c r="I60" s="53"/>
      <c r="J60" s="53"/>
      <c r="L60" s="21"/>
    </row>
    <row r="61" spans="1:11" s="20" customFormat="1" ht="18" customHeight="1">
      <c r="A61" s="1"/>
      <c r="B61" s="1"/>
      <c r="C61" s="1"/>
      <c r="D61" s="1"/>
      <c r="E61" s="52"/>
      <c r="F61" s="86" t="s">
        <v>82</v>
      </c>
      <c r="G61" s="87" t="s">
        <v>35</v>
      </c>
      <c r="H61" s="87" t="s">
        <v>36</v>
      </c>
      <c r="I61" s="55"/>
      <c r="J61" s="55"/>
      <c r="K61" s="55"/>
    </row>
    <row r="62" spans="1:11" ht="12.75" customHeight="1">
      <c r="A62" s="6"/>
      <c r="B62" s="6"/>
      <c r="C62" s="6"/>
      <c r="D62" s="6"/>
      <c r="E62" s="89" t="s">
        <v>85</v>
      </c>
      <c r="F62" s="82">
        <f>I48</f>
        <v>2</v>
      </c>
      <c r="G62" s="82">
        <f>F62*H62</f>
        <v>22</v>
      </c>
      <c r="H62" s="53">
        <v>11</v>
      </c>
      <c r="I62" s="55"/>
      <c r="J62" s="55"/>
      <c r="K62" s="55"/>
    </row>
    <row r="63" spans="1:11" ht="12.75" customHeight="1">
      <c r="A63" s="6"/>
      <c r="B63" s="6"/>
      <c r="C63" s="6"/>
      <c r="D63" s="6"/>
      <c r="E63" s="85" t="s">
        <v>83</v>
      </c>
      <c r="F63" s="82">
        <f>N48</f>
        <v>1</v>
      </c>
      <c r="G63" s="82">
        <f>F63*H62</f>
        <v>11</v>
      </c>
      <c r="H63" s="53"/>
      <c r="J63" s="55"/>
      <c r="K63" s="55"/>
    </row>
    <row r="64" spans="1:8" ht="12.75" customHeight="1">
      <c r="A64" s="6"/>
      <c r="B64" s="6"/>
      <c r="C64" s="6"/>
      <c r="D64" s="6"/>
      <c r="E64" s="85" t="s">
        <v>79</v>
      </c>
      <c r="F64" s="82">
        <f>M48</f>
        <v>2</v>
      </c>
      <c r="G64" s="82">
        <f>F64*H62</f>
        <v>22</v>
      </c>
      <c r="H64" s="54"/>
    </row>
    <row r="65" spans="1:8" ht="12.75" customHeight="1">
      <c r="A65" s="6"/>
      <c r="B65" s="6"/>
      <c r="C65" s="6"/>
      <c r="D65" s="6"/>
      <c r="E65" s="85" t="s">
        <v>9</v>
      </c>
      <c r="F65" s="82">
        <v>8</v>
      </c>
      <c r="G65" s="82">
        <f>F65*H62</f>
        <v>88</v>
      </c>
      <c r="H65" s="54"/>
    </row>
    <row r="66" spans="5:11" ht="12.75" customHeight="1">
      <c r="E66" s="85" t="s">
        <v>31</v>
      </c>
      <c r="F66" s="82"/>
      <c r="G66" s="82">
        <f>F66*H62</f>
        <v>0</v>
      </c>
      <c r="H66" s="54"/>
      <c r="I66" s="101" t="s">
        <v>94</v>
      </c>
      <c r="J66" s="96"/>
      <c r="K66" s="96"/>
    </row>
    <row r="67" spans="5:11" ht="12.75" customHeight="1">
      <c r="E67" s="85" t="s">
        <v>46</v>
      </c>
      <c r="F67" s="83"/>
      <c r="G67" s="83">
        <f>F67*H62</f>
        <v>0</v>
      </c>
      <c r="H67" s="95"/>
      <c r="I67" s="96"/>
      <c r="J67" s="96"/>
      <c r="K67" s="96"/>
    </row>
    <row r="68" spans="5:15" ht="12.75" customHeight="1">
      <c r="E68" s="88" t="s">
        <v>52</v>
      </c>
      <c r="F68" s="84">
        <f>SUM(F62:F67)</f>
        <v>13</v>
      </c>
      <c r="G68" s="81">
        <f>SUM(G62:G67)</f>
        <v>143</v>
      </c>
      <c r="H68" s="84">
        <f>G68/H62</f>
        <v>13</v>
      </c>
      <c r="O68" s="2" t="s">
        <v>18</v>
      </c>
    </row>
    <row r="69" spans="7:8" ht="12.75">
      <c r="G69" s="10"/>
      <c r="H69" s="10" t="s">
        <v>53</v>
      </c>
    </row>
    <row r="70" ht="12.75">
      <c r="F70" s="2" t="s">
        <v>81</v>
      </c>
    </row>
  </sheetData>
  <sheetProtection/>
  <printOptions/>
  <pageMargins left="0.7" right="0.7" top="0.75" bottom="0.75" header="0.3" footer="0.3"/>
  <pageSetup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G36" sqref="G36"/>
    </sheetView>
  </sheetViews>
  <sheetFormatPr defaultColWidth="9.140625" defaultRowHeight="15"/>
  <cols>
    <col min="1" max="1" width="12.7109375" style="78" customWidth="1"/>
    <col min="2" max="4" width="9.140625" style="78" customWidth="1"/>
    <col min="5" max="5" width="7.7109375" style="78" customWidth="1"/>
    <col min="6" max="6" width="5.7109375" style="74" customWidth="1"/>
    <col min="7" max="10" width="9.140625" style="78" customWidth="1"/>
    <col min="11" max="11" width="7.7109375" style="78" customWidth="1"/>
    <col min="12" max="14" width="9.140625" style="74" customWidth="1"/>
    <col min="15" max="16384" width="9.140625" style="74" customWidth="1"/>
  </cols>
  <sheetData>
    <row r="1" ht="15">
      <c r="A1" s="41" t="s">
        <v>89</v>
      </c>
    </row>
    <row r="3" spans="1:11" s="71" customFormat="1" ht="25.5">
      <c r="A3" s="67" t="s">
        <v>46</v>
      </c>
      <c r="B3" s="68" t="s">
        <v>23</v>
      </c>
      <c r="C3" s="68" t="s">
        <v>24</v>
      </c>
      <c r="D3" s="69" t="s">
        <v>62</v>
      </c>
      <c r="E3" s="70" t="s">
        <v>34</v>
      </c>
      <c r="G3" s="67" t="s">
        <v>31</v>
      </c>
      <c r="H3" s="68" t="s">
        <v>23</v>
      </c>
      <c r="I3" s="68" t="s">
        <v>24</v>
      </c>
      <c r="J3" s="69" t="s">
        <v>62</v>
      </c>
      <c r="K3" s="70" t="s">
        <v>34</v>
      </c>
    </row>
    <row r="4" spans="1:11" ht="12.75">
      <c r="A4" s="72">
        <f>'Setup Sheet'!B10</f>
        <v>0</v>
      </c>
      <c r="B4" s="73" t="e">
        <f>'Setup Sheet'!J10</f>
        <v>#DIV/0!</v>
      </c>
      <c r="C4" s="73" t="e">
        <f>'Setup Sheet'!K10</f>
        <v>#DIV/0!</v>
      </c>
      <c r="D4" s="73" t="e">
        <f>'Setup Sheet'!L10</f>
        <v>#DIV/0!</v>
      </c>
      <c r="E4" s="73">
        <f>'Setup Sheet'!M10</f>
        <v>0</v>
      </c>
      <c r="G4" s="72">
        <f>'Setup Sheet'!N10</f>
        <v>0</v>
      </c>
      <c r="H4" s="73" t="e">
        <f>'Setup Sheet'!V10</f>
        <v>#DIV/0!</v>
      </c>
      <c r="I4" s="73" t="e">
        <f>'Setup Sheet'!W10</f>
        <v>#DIV/0!</v>
      </c>
      <c r="J4" s="73" t="e">
        <f>'Setup Sheet'!X10</f>
        <v>#DIV/0!</v>
      </c>
      <c r="K4" s="73">
        <f>'Setup Sheet'!Y10</f>
        <v>0</v>
      </c>
    </row>
    <row r="5" spans="1:11" ht="12.75">
      <c r="A5" s="75">
        <f>'Setup Sheet'!B11</f>
        <v>0</v>
      </c>
      <c r="B5" s="76" t="e">
        <f>'Setup Sheet'!J11</f>
        <v>#DIV/0!</v>
      </c>
      <c r="C5" s="76" t="e">
        <f>'Setup Sheet'!K11</f>
        <v>#DIV/0!</v>
      </c>
      <c r="D5" s="76" t="e">
        <f>'Setup Sheet'!L11</f>
        <v>#DIV/0!</v>
      </c>
      <c r="E5" s="76">
        <f>'Setup Sheet'!M11</f>
        <v>0</v>
      </c>
      <c r="G5" s="75">
        <f>'Setup Sheet'!N11</f>
        <v>0</v>
      </c>
      <c r="H5" s="76" t="e">
        <f>'Setup Sheet'!V11</f>
        <v>#DIV/0!</v>
      </c>
      <c r="I5" s="76" t="e">
        <f>'Setup Sheet'!W11</f>
        <v>#DIV/0!</v>
      </c>
      <c r="J5" s="76" t="e">
        <f>'Setup Sheet'!X11</f>
        <v>#DIV/0!</v>
      </c>
      <c r="K5" s="76">
        <f>'Setup Sheet'!Y11</f>
        <v>0</v>
      </c>
    </row>
    <row r="6" spans="1:11" ht="12.75" customHeight="1">
      <c r="A6" s="72">
        <f>'Setup Sheet'!B12</f>
        <v>0</v>
      </c>
      <c r="B6" s="73" t="e">
        <f>'Setup Sheet'!J12</f>
        <v>#DIV/0!</v>
      </c>
      <c r="C6" s="77" t="e">
        <f>'Setup Sheet'!K12</f>
        <v>#DIV/0!</v>
      </c>
      <c r="D6" s="73" t="e">
        <f>'Setup Sheet'!L12</f>
        <v>#DIV/0!</v>
      </c>
      <c r="E6" s="73">
        <f>'Setup Sheet'!M12</f>
        <v>0</v>
      </c>
      <c r="G6" s="72">
        <f>'Setup Sheet'!N12</f>
        <v>0</v>
      </c>
      <c r="H6" s="73" t="e">
        <f>'Setup Sheet'!V12</f>
        <v>#DIV/0!</v>
      </c>
      <c r="I6" s="73" t="e">
        <f>'Setup Sheet'!W12</f>
        <v>#DIV/0!</v>
      </c>
      <c r="J6" s="73" t="e">
        <f>'Setup Sheet'!X12</f>
        <v>#DIV/0!</v>
      </c>
      <c r="K6" s="73">
        <f>'Setup Sheet'!Y12</f>
        <v>0</v>
      </c>
    </row>
    <row r="7" spans="1:11" ht="12.75" customHeight="1">
      <c r="A7" s="75">
        <f>'Setup Sheet'!B13</f>
        <v>0</v>
      </c>
      <c r="B7" s="76" t="e">
        <f>'Setup Sheet'!J13</f>
        <v>#DIV/0!</v>
      </c>
      <c r="C7" s="76" t="e">
        <f>'Setup Sheet'!K13</f>
        <v>#DIV/0!</v>
      </c>
      <c r="D7" s="76" t="e">
        <f>'Setup Sheet'!L13</f>
        <v>#DIV/0!</v>
      </c>
      <c r="E7" s="76">
        <f>'Setup Sheet'!M13</f>
        <v>0</v>
      </c>
      <c r="G7" s="75">
        <f>'Setup Sheet'!N13</f>
        <v>0</v>
      </c>
      <c r="H7" s="76" t="e">
        <f>'Setup Sheet'!V13</f>
        <v>#DIV/0!</v>
      </c>
      <c r="I7" s="76" t="e">
        <f>'Setup Sheet'!W13</f>
        <v>#DIV/0!</v>
      </c>
      <c r="J7" s="76" t="e">
        <f>'Setup Sheet'!X13</f>
        <v>#DIV/0!</v>
      </c>
      <c r="K7" s="76">
        <f>'Setup Sheet'!Y13</f>
        <v>0</v>
      </c>
    </row>
    <row r="8" spans="1:11" ht="12.75" customHeight="1">
      <c r="A8" s="72" t="e">
        <f>'Setup Sheet'!#REF!</f>
        <v>#REF!</v>
      </c>
      <c r="B8" s="73" t="e">
        <f>'Setup Sheet'!#REF!</f>
        <v>#REF!</v>
      </c>
      <c r="C8" s="77" t="e">
        <f>'Setup Sheet'!#REF!</f>
        <v>#REF!</v>
      </c>
      <c r="D8" s="73" t="e">
        <f>'Setup Sheet'!#REF!</f>
        <v>#REF!</v>
      </c>
      <c r="E8" s="73" t="e">
        <f>'Setup Sheet'!#REF!</f>
        <v>#REF!</v>
      </c>
      <c r="G8" s="72" t="e">
        <f>'Setup Sheet'!#REF!</f>
        <v>#REF!</v>
      </c>
      <c r="H8" s="73" t="e">
        <f>'Setup Sheet'!#REF!</f>
        <v>#REF!</v>
      </c>
      <c r="I8" s="73" t="e">
        <f>'Setup Sheet'!#REF!</f>
        <v>#REF!</v>
      </c>
      <c r="J8" s="73" t="e">
        <f>'Setup Sheet'!#REF!</f>
        <v>#REF!</v>
      </c>
      <c r="K8" s="73" t="e">
        <f>'Setup Sheet'!#REF!</f>
        <v>#REF!</v>
      </c>
    </row>
    <row r="9" spans="1:11" ht="12.75" customHeight="1">
      <c r="A9" s="75" t="e">
        <f>'Setup Sheet'!#REF!</f>
        <v>#REF!</v>
      </c>
      <c r="B9" s="76" t="e">
        <f>'Setup Sheet'!#REF!</f>
        <v>#REF!</v>
      </c>
      <c r="C9" s="76" t="e">
        <f>'Setup Sheet'!#REF!</f>
        <v>#REF!</v>
      </c>
      <c r="D9" s="76" t="e">
        <f>'Setup Sheet'!#REF!</f>
        <v>#REF!</v>
      </c>
      <c r="E9" s="76" t="e">
        <f>'Setup Sheet'!#REF!</f>
        <v>#REF!</v>
      </c>
      <c r="G9" s="75" t="e">
        <f>'Setup Sheet'!#REF!</f>
        <v>#REF!</v>
      </c>
      <c r="H9" s="76" t="e">
        <f>'Setup Sheet'!#REF!</f>
        <v>#REF!</v>
      </c>
      <c r="I9" s="76" t="e">
        <f>'Setup Sheet'!#REF!</f>
        <v>#REF!</v>
      </c>
      <c r="J9" s="76" t="e">
        <f>'Setup Sheet'!#REF!</f>
        <v>#REF!</v>
      </c>
      <c r="K9" s="76" t="e">
        <f>'Setup Sheet'!#REF!</f>
        <v>#REF!</v>
      </c>
    </row>
    <row r="10" spans="1:11" ht="12.75" customHeight="1">
      <c r="A10" s="72" t="e">
        <f>'Setup Sheet'!#REF!</f>
        <v>#REF!</v>
      </c>
      <c r="B10" s="73" t="e">
        <f>'Setup Sheet'!#REF!</f>
        <v>#REF!</v>
      </c>
      <c r="C10" s="77" t="e">
        <f>'Setup Sheet'!#REF!</f>
        <v>#REF!</v>
      </c>
      <c r="D10" s="73" t="e">
        <f>'Setup Sheet'!#REF!</f>
        <v>#REF!</v>
      </c>
      <c r="E10" s="73" t="e">
        <f>'Setup Sheet'!#REF!</f>
        <v>#REF!</v>
      </c>
      <c r="G10" s="72" t="e">
        <f>'Setup Sheet'!#REF!</f>
        <v>#REF!</v>
      </c>
      <c r="H10" s="73" t="e">
        <f>'Setup Sheet'!#REF!</f>
        <v>#REF!</v>
      </c>
      <c r="I10" s="73" t="e">
        <f>'Setup Sheet'!#REF!</f>
        <v>#REF!</v>
      </c>
      <c r="J10" s="73" t="e">
        <f>'Setup Sheet'!#REF!</f>
        <v>#REF!</v>
      </c>
      <c r="K10" s="73" t="e">
        <f>'Setup Sheet'!#REF!</f>
        <v>#REF!</v>
      </c>
    </row>
    <row r="11" spans="1:11" ht="12.75" customHeight="1" hidden="1">
      <c r="A11" s="75" t="e">
        <f>'Setup Sheet'!#REF!</f>
        <v>#REF!</v>
      </c>
      <c r="B11" s="76" t="e">
        <f>'Setup Sheet'!#REF!</f>
        <v>#REF!</v>
      </c>
      <c r="C11" s="76" t="e">
        <f>'Setup Sheet'!#REF!</f>
        <v>#REF!</v>
      </c>
      <c r="D11" s="76" t="e">
        <f>'Setup Sheet'!#REF!</f>
        <v>#REF!</v>
      </c>
      <c r="E11" s="76" t="e">
        <f>'Setup Sheet'!#REF!</f>
        <v>#REF!</v>
      </c>
      <c r="G11" s="75" t="e">
        <f>'Setup Sheet'!#REF!</f>
        <v>#REF!</v>
      </c>
      <c r="H11" s="76" t="e">
        <f>'Setup Sheet'!#REF!</f>
        <v>#REF!</v>
      </c>
      <c r="I11" s="76" t="e">
        <f>'Setup Sheet'!#REF!</f>
        <v>#REF!</v>
      </c>
      <c r="J11" s="76" t="e">
        <f>'Setup Sheet'!#REF!</f>
        <v>#REF!</v>
      </c>
      <c r="K11" s="76" t="e">
        <f>'Setup Sheet'!#REF!</f>
        <v>#REF!</v>
      </c>
    </row>
    <row r="12" spans="1:11" ht="12.75" customHeight="1" hidden="1">
      <c r="A12" s="72" t="e">
        <f>'Setup Sheet'!#REF!</f>
        <v>#REF!</v>
      </c>
      <c r="B12" s="73" t="e">
        <f>'Setup Sheet'!#REF!</f>
        <v>#REF!</v>
      </c>
      <c r="C12" s="77" t="e">
        <f>'Setup Sheet'!#REF!</f>
        <v>#REF!</v>
      </c>
      <c r="D12" s="73" t="e">
        <f>'Setup Sheet'!#REF!</f>
        <v>#REF!</v>
      </c>
      <c r="E12" s="73" t="e">
        <f>'Setup Sheet'!#REF!</f>
        <v>#REF!</v>
      </c>
      <c r="G12" s="72" t="e">
        <f>'Setup Sheet'!#REF!</f>
        <v>#REF!</v>
      </c>
      <c r="H12" s="73" t="e">
        <f>'Setup Sheet'!#REF!</f>
        <v>#REF!</v>
      </c>
      <c r="I12" s="73" t="e">
        <f>'Setup Sheet'!#REF!</f>
        <v>#REF!</v>
      </c>
      <c r="J12" s="73" t="e">
        <f>'Setup Sheet'!#REF!</f>
        <v>#REF!</v>
      </c>
      <c r="K12" s="73" t="e">
        <f>'Setup Sheet'!#REF!</f>
        <v>#REF!</v>
      </c>
    </row>
    <row r="13" spans="1:11" ht="12.75" customHeight="1" hidden="1">
      <c r="A13" s="75" t="e">
        <f>'Setup Sheet'!#REF!</f>
        <v>#REF!</v>
      </c>
      <c r="B13" s="76" t="e">
        <f>'Setup Sheet'!#REF!</f>
        <v>#REF!</v>
      </c>
      <c r="C13" s="76" t="e">
        <f>'Setup Sheet'!#REF!</f>
        <v>#REF!</v>
      </c>
      <c r="D13" s="76" t="e">
        <f>'Setup Sheet'!#REF!</f>
        <v>#REF!</v>
      </c>
      <c r="E13" s="76" t="e">
        <f>'Setup Sheet'!#REF!</f>
        <v>#REF!</v>
      </c>
      <c r="G13" s="75" t="e">
        <f>'Setup Sheet'!#REF!</f>
        <v>#REF!</v>
      </c>
      <c r="H13" s="76" t="e">
        <f>'Setup Sheet'!#REF!</f>
        <v>#REF!</v>
      </c>
      <c r="I13" s="76" t="e">
        <f>'Setup Sheet'!#REF!</f>
        <v>#REF!</v>
      </c>
      <c r="J13" s="76" t="e">
        <f>'Setup Sheet'!#REF!</f>
        <v>#REF!</v>
      </c>
      <c r="K13" s="76" t="e">
        <f>'Setup Sheet'!#REF!</f>
        <v>#REF!</v>
      </c>
    </row>
    <row r="14" spans="1:11" ht="12.75" customHeight="1" hidden="1">
      <c r="A14" s="72">
        <f>'Setup Sheet'!B14</f>
        <v>0</v>
      </c>
      <c r="B14" s="73" t="e">
        <f>'Setup Sheet'!J14</f>
        <v>#DIV/0!</v>
      </c>
      <c r="C14" s="77" t="e">
        <f>'Setup Sheet'!K14</f>
        <v>#DIV/0!</v>
      </c>
      <c r="D14" s="73" t="e">
        <f>'Setup Sheet'!L14</f>
        <v>#DIV/0!</v>
      </c>
      <c r="E14" s="73">
        <f>'Setup Sheet'!M14</f>
        <v>0</v>
      </c>
      <c r="G14" s="72">
        <f>'Setup Sheet'!N14</f>
        <v>0</v>
      </c>
      <c r="H14" s="73" t="e">
        <f>'Setup Sheet'!V14</f>
        <v>#DIV/0!</v>
      </c>
      <c r="I14" s="73" t="e">
        <f>'Setup Sheet'!W14</f>
        <v>#DIV/0!</v>
      </c>
      <c r="J14" s="73" t="e">
        <f>'Setup Sheet'!X14</f>
        <v>#DIV/0!</v>
      </c>
      <c r="K14" s="73">
        <f>'Setup Sheet'!Y14</f>
        <v>0</v>
      </c>
    </row>
    <row r="15" spans="1:11" ht="12.75" customHeight="1" hidden="1">
      <c r="A15" s="75">
        <f>'Setup Sheet'!B15</f>
        <v>0</v>
      </c>
      <c r="B15" s="76" t="e">
        <f>'Setup Sheet'!J15</f>
        <v>#DIV/0!</v>
      </c>
      <c r="C15" s="76" t="e">
        <f>'Setup Sheet'!K15</f>
        <v>#DIV/0!</v>
      </c>
      <c r="D15" s="76" t="e">
        <f>'Setup Sheet'!L15</f>
        <v>#DIV/0!</v>
      </c>
      <c r="E15" s="76">
        <f>'Setup Sheet'!M15</f>
        <v>0</v>
      </c>
      <c r="G15" s="75">
        <f>'Setup Sheet'!N15</f>
        <v>0</v>
      </c>
      <c r="H15" s="76" t="e">
        <f>'Setup Sheet'!V15</f>
        <v>#DIV/0!</v>
      </c>
      <c r="I15" s="76" t="e">
        <f>'Setup Sheet'!W15</f>
        <v>#DIV/0!</v>
      </c>
      <c r="J15" s="76" t="e">
        <f>'Setup Sheet'!X15</f>
        <v>#DIV/0!</v>
      </c>
      <c r="K15" s="76">
        <f>'Setup Sheet'!Y15</f>
        <v>0</v>
      </c>
    </row>
    <row r="16" spans="1:11" ht="12.75" customHeight="1" hidden="1">
      <c r="A16" s="72">
        <f>'Setup Sheet'!B16</f>
        <v>0</v>
      </c>
      <c r="B16" s="73" t="e">
        <f>'Setup Sheet'!J16</f>
        <v>#DIV/0!</v>
      </c>
      <c r="C16" s="77" t="e">
        <f>'Setup Sheet'!K16</f>
        <v>#DIV/0!</v>
      </c>
      <c r="D16" s="73" t="e">
        <f>'Setup Sheet'!L16</f>
        <v>#DIV/0!</v>
      </c>
      <c r="E16" s="73">
        <f>'Setup Sheet'!M16</f>
        <v>0</v>
      </c>
      <c r="G16" s="72">
        <f>'Setup Sheet'!N16</f>
        <v>0</v>
      </c>
      <c r="H16" s="73" t="e">
        <f>'Setup Sheet'!V16</f>
        <v>#DIV/0!</v>
      </c>
      <c r="I16" s="73" t="e">
        <f>'Setup Sheet'!W16</f>
        <v>#DIV/0!</v>
      </c>
      <c r="J16" s="73" t="e">
        <f>'Setup Sheet'!X16</f>
        <v>#DIV/0!</v>
      </c>
      <c r="K16" s="73">
        <f>'Setup Sheet'!Y16</f>
        <v>0</v>
      </c>
    </row>
    <row r="17" spans="1:11" ht="12.75" customHeight="1" hidden="1">
      <c r="A17" s="75">
        <f>'Setup Sheet'!B17</f>
        <v>0</v>
      </c>
      <c r="B17" s="76" t="e">
        <f>'Setup Sheet'!J17</f>
        <v>#DIV/0!</v>
      </c>
      <c r="C17" s="76" t="e">
        <f>'Setup Sheet'!K17</f>
        <v>#DIV/0!</v>
      </c>
      <c r="D17" s="76" t="e">
        <f>'Setup Sheet'!L17</f>
        <v>#DIV/0!</v>
      </c>
      <c r="E17" s="76">
        <f>'Setup Sheet'!M17</f>
        <v>0</v>
      </c>
      <c r="G17" s="75">
        <f>'Setup Sheet'!N17</f>
        <v>0</v>
      </c>
      <c r="H17" s="76" t="e">
        <f>'Setup Sheet'!V17</f>
        <v>#DIV/0!</v>
      </c>
      <c r="I17" s="76" t="e">
        <f>'Setup Sheet'!W17</f>
        <v>#DIV/0!</v>
      </c>
      <c r="J17" s="76" t="e">
        <f>'Setup Sheet'!X17</f>
        <v>#DIV/0!</v>
      </c>
      <c r="K17" s="76">
        <f>'Setup Sheet'!Y17</f>
        <v>0</v>
      </c>
    </row>
    <row r="18" spans="1:11" ht="12.75" customHeight="1" hidden="1">
      <c r="A18" s="72">
        <f>'Setup Sheet'!B18</f>
        <v>0</v>
      </c>
      <c r="B18" s="73" t="e">
        <f>'Setup Sheet'!J18</f>
        <v>#DIV/0!</v>
      </c>
      <c r="C18" s="77" t="e">
        <f>'Setup Sheet'!K18</f>
        <v>#DIV/0!</v>
      </c>
      <c r="D18" s="73" t="e">
        <f>'Setup Sheet'!L18</f>
        <v>#DIV/0!</v>
      </c>
      <c r="E18" s="73">
        <f>'Setup Sheet'!M18</f>
        <v>0</v>
      </c>
      <c r="G18" s="72">
        <f>'Setup Sheet'!N18</f>
        <v>0</v>
      </c>
      <c r="H18" s="73" t="e">
        <f>'Setup Sheet'!V18</f>
        <v>#DIV/0!</v>
      </c>
      <c r="I18" s="73" t="e">
        <f>'Setup Sheet'!W18</f>
        <v>#DIV/0!</v>
      </c>
      <c r="J18" s="73" t="e">
        <f>'Setup Sheet'!X18</f>
        <v>#DIV/0!</v>
      </c>
      <c r="K18" s="73">
        <f>'Setup Sheet'!Y18</f>
        <v>0</v>
      </c>
    </row>
    <row r="19" spans="1:11" ht="12.75" customHeight="1" hidden="1">
      <c r="A19" s="75">
        <f>'Setup Sheet'!B19</f>
        <v>0</v>
      </c>
      <c r="B19" s="76" t="e">
        <f>'Setup Sheet'!J19</f>
        <v>#DIV/0!</v>
      </c>
      <c r="C19" s="76" t="e">
        <f>'Setup Sheet'!K19</f>
        <v>#DIV/0!</v>
      </c>
      <c r="D19" s="76" t="e">
        <f>'Setup Sheet'!L19</f>
        <v>#DIV/0!</v>
      </c>
      <c r="E19" s="76">
        <f>'Setup Sheet'!M19</f>
        <v>0</v>
      </c>
      <c r="G19" s="75">
        <f>'Setup Sheet'!N19</f>
        <v>0</v>
      </c>
      <c r="H19" s="76" t="e">
        <f>'Setup Sheet'!V19</f>
        <v>#DIV/0!</v>
      </c>
      <c r="I19" s="76" t="e">
        <f>'Setup Sheet'!W19</f>
        <v>#DIV/0!</v>
      </c>
      <c r="J19" s="76" t="e">
        <f>'Setup Sheet'!X19</f>
        <v>#DIV/0!</v>
      </c>
      <c r="K19" s="76">
        <f>'Setup Sheet'!Y19</f>
        <v>0</v>
      </c>
    </row>
    <row r="20" spans="1:11" ht="12.75" customHeight="1" hidden="1">
      <c r="A20" s="72">
        <f>'Setup Sheet'!B20</f>
        <v>0</v>
      </c>
      <c r="B20" s="73" t="e">
        <f>'Setup Sheet'!J20</f>
        <v>#DIV/0!</v>
      </c>
      <c r="C20" s="77" t="e">
        <f>'Setup Sheet'!K20</f>
        <v>#DIV/0!</v>
      </c>
      <c r="D20" s="73" t="e">
        <f>'Setup Sheet'!L20</f>
        <v>#DIV/0!</v>
      </c>
      <c r="E20" s="73">
        <f>'Setup Sheet'!M20</f>
        <v>0</v>
      </c>
      <c r="G20" s="72">
        <f>'Setup Sheet'!N20</f>
        <v>0</v>
      </c>
      <c r="H20" s="73" t="e">
        <f>'Setup Sheet'!V20</f>
        <v>#DIV/0!</v>
      </c>
      <c r="I20" s="73" t="e">
        <f>'Setup Sheet'!W20</f>
        <v>#DIV/0!</v>
      </c>
      <c r="J20" s="73" t="e">
        <f>'Setup Sheet'!X20</f>
        <v>#DIV/0!</v>
      </c>
      <c r="K20" s="73">
        <f>'Setup Sheet'!Y20</f>
        <v>0</v>
      </c>
    </row>
  </sheetData>
  <sheetProtection/>
  <conditionalFormatting sqref="C4:C20">
    <cfRule type="cellIs" priority="4" dxfId="4" operator="lessThan">
      <formula>0</formula>
    </cfRule>
  </conditionalFormatting>
  <printOptions/>
  <pageMargins left="0.7" right="0.7" top="0.75" bottom="0.75" header="0.3" footer="0.3"/>
  <pageSetup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9"/>
  <sheetViews>
    <sheetView zoomScalePageLayoutView="0" workbookViewId="0" topLeftCell="A1">
      <selection activeCell="B10" sqref="B10:B49"/>
    </sheetView>
  </sheetViews>
  <sheetFormatPr defaultColWidth="13.7109375" defaultRowHeight="15"/>
  <cols>
    <col min="1" max="1" width="3.8515625" style="49" customWidth="1"/>
    <col min="2" max="2" width="14.8515625" style="37" customWidth="1"/>
    <col min="3" max="3" width="6.7109375" style="34" customWidth="1"/>
    <col min="4" max="4" width="6.7109375" style="34" hidden="1" customWidth="1"/>
    <col min="5" max="5" width="4.7109375" style="34" customWidth="1"/>
    <col min="6" max="6" width="10.00390625" style="34" hidden="1" customWidth="1"/>
    <col min="7" max="7" width="8.7109375" style="34" hidden="1" customWidth="1"/>
    <col min="8" max="8" width="8.00390625" style="34" hidden="1" customWidth="1"/>
    <col min="9" max="9" width="7.8515625" style="34" hidden="1" customWidth="1"/>
    <col min="10" max="10" width="6.7109375" style="34" hidden="1" customWidth="1"/>
    <col min="11" max="12" width="6.7109375" style="34" customWidth="1"/>
    <col min="13" max="13" width="7.57421875" style="34" customWidth="1"/>
    <col min="14" max="14" width="9.57421875" style="50" customWidth="1"/>
    <col min="15" max="15" width="6.7109375" style="49" customWidth="1"/>
    <col min="16" max="16" width="6.7109375" style="49" hidden="1" customWidth="1"/>
    <col min="17" max="17" width="4.7109375" style="49" customWidth="1"/>
    <col min="18" max="22" width="6.7109375" style="49" hidden="1" customWidth="1"/>
    <col min="23" max="25" width="6.7109375" style="49" customWidth="1"/>
    <col min="26" max="26" width="7.8515625" style="65" customWidth="1"/>
    <col min="27" max="16384" width="13.7109375" style="49" customWidth="1"/>
  </cols>
  <sheetData>
    <row r="1" spans="1:3" ht="15">
      <c r="A1" s="66" t="s">
        <v>88</v>
      </c>
      <c r="B1" s="34"/>
      <c r="C1" s="49"/>
    </row>
    <row r="2" spans="1:3" ht="4.5" customHeight="1">
      <c r="A2" s="66"/>
      <c r="B2" s="34"/>
      <c r="C2" s="49"/>
    </row>
    <row r="3" spans="1:26" s="50" customFormat="1" ht="15">
      <c r="A3" s="92" t="s">
        <v>84</v>
      </c>
      <c r="B3" s="92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64"/>
    </row>
    <row r="4" spans="1:26" s="50" customFormat="1" ht="4.5" customHeight="1">
      <c r="A4" s="93"/>
      <c r="B4" s="93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64"/>
    </row>
    <row r="5" spans="1:26" s="50" customFormat="1" ht="15">
      <c r="A5" s="94" t="s">
        <v>86</v>
      </c>
      <c r="D5" s="37"/>
      <c r="E5" s="37"/>
      <c r="F5" s="37"/>
      <c r="G5" s="37"/>
      <c r="H5" s="37"/>
      <c r="I5" s="37"/>
      <c r="J5" s="37"/>
      <c r="K5" s="37"/>
      <c r="L5" s="37"/>
      <c r="M5" s="37"/>
      <c r="Z5" s="64"/>
    </row>
    <row r="6" spans="1:26" s="50" customFormat="1" ht="12.75" customHeight="1">
      <c r="A6" s="94"/>
      <c r="B6" s="50" t="s">
        <v>87</v>
      </c>
      <c r="D6" s="37"/>
      <c r="E6" s="37"/>
      <c r="F6" s="37"/>
      <c r="G6" s="37"/>
      <c r="H6" s="37"/>
      <c r="I6" s="37"/>
      <c r="J6" s="37"/>
      <c r="K6" s="37"/>
      <c r="L6" s="37"/>
      <c r="M6" s="37"/>
      <c r="Z6" s="64"/>
    </row>
    <row r="7" spans="2:26" s="50" customFormat="1" ht="12.75" customHeight="1">
      <c r="B7" s="50" t="s">
        <v>78</v>
      </c>
      <c r="D7" s="37"/>
      <c r="E7" s="37"/>
      <c r="F7" s="37"/>
      <c r="G7" s="37"/>
      <c r="H7" s="37"/>
      <c r="I7" s="37"/>
      <c r="J7" s="37"/>
      <c r="K7" s="37"/>
      <c r="L7" s="37"/>
      <c r="M7" s="37"/>
      <c r="Z7" s="64"/>
    </row>
    <row r="8" spans="2:26" s="50" customFormat="1" ht="15.75" thickBot="1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Z8" s="64"/>
    </row>
    <row r="9" spans="2:26" s="57" customFormat="1" ht="45" customHeight="1" thickBot="1">
      <c r="B9" s="107" t="s">
        <v>46</v>
      </c>
      <c r="C9" s="108" t="s">
        <v>10</v>
      </c>
      <c r="D9" s="109" t="s">
        <v>11</v>
      </c>
      <c r="E9" s="108" t="s">
        <v>4</v>
      </c>
      <c r="F9" s="109" t="s">
        <v>27</v>
      </c>
      <c r="G9" s="109" t="s">
        <v>20</v>
      </c>
      <c r="H9" s="109" t="s">
        <v>25</v>
      </c>
      <c r="I9" s="109" t="s">
        <v>26</v>
      </c>
      <c r="J9" s="110" t="s">
        <v>23</v>
      </c>
      <c r="K9" s="110" t="s">
        <v>24</v>
      </c>
      <c r="L9" s="109" t="s">
        <v>62</v>
      </c>
      <c r="M9" s="111" t="s">
        <v>34</v>
      </c>
      <c r="N9" s="113" t="s">
        <v>31</v>
      </c>
      <c r="O9" s="108" t="s">
        <v>10</v>
      </c>
      <c r="P9" s="109" t="s">
        <v>11</v>
      </c>
      <c r="Q9" s="108" t="s">
        <v>4</v>
      </c>
      <c r="R9" s="109" t="s">
        <v>27</v>
      </c>
      <c r="S9" s="109" t="s">
        <v>20</v>
      </c>
      <c r="T9" s="109" t="s">
        <v>25</v>
      </c>
      <c r="U9" s="109" t="s">
        <v>26</v>
      </c>
      <c r="V9" s="110" t="s">
        <v>23</v>
      </c>
      <c r="W9" s="110" t="s">
        <v>24</v>
      </c>
      <c r="X9" s="109" t="s">
        <v>62</v>
      </c>
      <c r="Y9" s="108" t="s">
        <v>34</v>
      </c>
      <c r="Z9" s="106" t="s">
        <v>77</v>
      </c>
    </row>
    <row r="10" spans="2:26" s="48" customFormat="1" ht="13.5" thickBot="1">
      <c r="B10" s="112"/>
      <c r="C10" s="97"/>
      <c r="D10" s="98">
        <f>C10/1000</f>
        <v>0</v>
      </c>
      <c r="E10" s="99"/>
      <c r="F10" s="97">
        <f aca="true" t="shared" si="0" ref="F10:F49">(10^6)/(660)</f>
        <v>1515.1515151515152</v>
      </c>
      <c r="G10" s="97" t="e">
        <f>1/E10</f>
        <v>#DIV/0!</v>
      </c>
      <c r="H10" s="97" t="e">
        <f>D10*F10*G10</f>
        <v>#DIV/0!</v>
      </c>
      <c r="I10" s="97" t="e">
        <f>H10*1000</f>
        <v>#DIV/0!</v>
      </c>
      <c r="J10" s="97" t="e">
        <f>((M10)*(20)/I10)</f>
        <v>#DIV/0!</v>
      </c>
      <c r="K10" s="97" t="e">
        <f>20-J10</f>
        <v>#DIV/0!</v>
      </c>
      <c r="L10" s="97" t="e">
        <f>40/M10</f>
        <v>#DIV/0!</v>
      </c>
      <c r="M10" s="100"/>
      <c r="N10" s="112"/>
      <c r="O10" s="97"/>
      <c r="P10" s="98">
        <f>O10/1000</f>
        <v>0</v>
      </c>
      <c r="Q10" s="99"/>
      <c r="R10" s="97">
        <f aca="true" t="shared" si="1" ref="R10:R49">(10^6)/(660)</f>
        <v>1515.1515151515152</v>
      </c>
      <c r="S10" s="97" t="e">
        <f>1/Q10</f>
        <v>#DIV/0!</v>
      </c>
      <c r="T10" s="97" t="e">
        <f>P10*R10*S10</f>
        <v>#DIV/0!</v>
      </c>
      <c r="U10" s="97" t="e">
        <f>T10*1000</f>
        <v>#DIV/0!</v>
      </c>
      <c r="V10" s="97" t="e">
        <f>((Y10)*(20)/U10)</f>
        <v>#DIV/0!</v>
      </c>
      <c r="W10" s="97" t="e">
        <f>20-V10</f>
        <v>#DIV/0!</v>
      </c>
      <c r="X10" s="97" t="e">
        <f>40/Y10</f>
        <v>#DIV/0!</v>
      </c>
      <c r="Y10" s="100"/>
      <c r="Z10" s="105" t="e">
        <f>SUM(L10,X10)</f>
        <v>#DIV/0!</v>
      </c>
    </row>
    <row r="11" spans="2:27" ht="13.5" thickBot="1">
      <c r="B11" s="112"/>
      <c r="C11" s="97"/>
      <c r="D11" s="98">
        <f>C11/1000</f>
        <v>0</v>
      </c>
      <c r="E11" s="99"/>
      <c r="F11" s="97">
        <f t="shared" si="0"/>
        <v>1515.1515151515152</v>
      </c>
      <c r="G11" s="97" t="e">
        <f>1/E11</f>
        <v>#DIV/0!</v>
      </c>
      <c r="H11" s="97" t="e">
        <f>D11*F11*G11</f>
        <v>#DIV/0!</v>
      </c>
      <c r="I11" s="97" t="e">
        <f>H11*1000</f>
        <v>#DIV/0!</v>
      </c>
      <c r="J11" s="97" t="e">
        <f>((M11)*(20)/I11)</f>
        <v>#DIV/0!</v>
      </c>
      <c r="K11" s="97" t="e">
        <f>20-J11</f>
        <v>#DIV/0!</v>
      </c>
      <c r="L11" s="97" t="e">
        <f>40/M11</f>
        <v>#DIV/0!</v>
      </c>
      <c r="M11" s="100"/>
      <c r="N11" s="112"/>
      <c r="O11" s="97"/>
      <c r="P11" s="98">
        <f>O11/1000</f>
        <v>0</v>
      </c>
      <c r="Q11" s="99"/>
      <c r="R11" s="97">
        <f t="shared" si="1"/>
        <v>1515.1515151515152</v>
      </c>
      <c r="S11" s="97" t="e">
        <f>1/Q11</f>
        <v>#DIV/0!</v>
      </c>
      <c r="T11" s="97" t="e">
        <f>P11*R11*S11</f>
        <v>#DIV/0!</v>
      </c>
      <c r="U11" s="97" t="e">
        <f>T11*1000</f>
        <v>#DIV/0!</v>
      </c>
      <c r="V11" s="97" t="e">
        <f>((Y11)*(20)/U11)</f>
        <v>#DIV/0!</v>
      </c>
      <c r="W11" s="97" t="e">
        <f>20-V11</f>
        <v>#DIV/0!</v>
      </c>
      <c r="X11" s="97" t="e">
        <f>40/Y11</f>
        <v>#DIV/0!</v>
      </c>
      <c r="Y11" s="100"/>
      <c r="Z11" s="105" t="e">
        <f>SUM(L11,X11)</f>
        <v>#DIV/0!</v>
      </c>
      <c r="AA11" s="48"/>
    </row>
    <row r="12" spans="2:27" s="13" customFormat="1" ht="13.5" thickBot="1">
      <c r="B12" s="112"/>
      <c r="C12" s="97"/>
      <c r="D12" s="98">
        <f>C12/1000</f>
        <v>0</v>
      </c>
      <c r="E12" s="99"/>
      <c r="F12" s="97">
        <f t="shared" si="0"/>
        <v>1515.1515151515152</v>
      </c>
      <c r="G12" s="97" t="e">
        <f>1/E12</f>
        <v>#DIV/0!</v>
      </c>
      <c r="H12" s="97" t="e">
        <f>D12*F12*G12</f>
        <v>#DIV/0!</v>
      </c>
      <c r="I12" s="97" t="e">
        <f>H12*1000</f>
        <v>#DIV/0!</v>
      </c>
      <c r="J12" s="97" t="e">
        <f>((M12)*(20)/I12)</f>
        <v>#DIV/0!</v>
      </c>
      <c r="K12" s="97" t="e">
        <f>20-J12</f>
        <v>#DIV/0!</v>
      </c>
      <c r="L12" s="97" t="e">
        <f>40/M12</f>
        <v>#DIV/0!</v>
      </c>
      <c r="M12" s="100"/>
      <c r="N12" s="112"/>
      <c r="O12" s="97"/>
      <c r="P12" s="98">
        <f>O12/1000</f>
        <v>0</v>
      </c>
      <c r="Q12" s="99"/>
      <c r="R12" s="97">
        <f t="shared" si="1"/>
        <v>1515.1515151515152</v>
      </c>
      <c r="S12" s="97" t="e">
        <f>1/Q12</f>
        <v>#DIV/0!</v>
      </c>
      <c r="T12" s="97" t="e">
        <f>P12*R12*S12</f>
        <v>#DIV/0!</v>
      </c>
      <c r="U12" s="97" t="e">
        <f>T12*1000</f>
        <v>#DIV/0!</v>
      </c>
      <c r="V12" s="97" t="e">
        <f>((Y12)*(20)/U12)</f>
        <v>#DIV/0!</v>
      </c>
      <c r="W12" s="97" t="e">
        <f>20-V12</f>
        <v>#DIV/0!</v>
      </c>
      <c r="X12" s="97" t="e">
        <f>40/Y12</f>
        <v>#DIV/0!</v>
      </c>
      <c r="Y12" s="100"/>
      <c r="Z12" s="105" t="e">
        <f>SUM(L12,X12)</f>
        <v>#DIV/0!</v>
      </c>
      <c r="AA12" s="48"/>
    </row>
    <row r="13" spans="2:27" s="13" customFormat="1" ht="13.5" thickBot="1">
      <c r="B13" s="112"/>
      <c r="C13" s="97"/>
      <c r="D13" s="98">
        <f>C13/1000</f>
        <v>0</v>
      </c>
      <c r="E13" s="99"/>
      <c r="F13" s="97">
        <f t="shared" si="0"/>
        <v>1515.1515151515152</v>
      </c>
      <c r="G13" s="97" t="e">
        <f>1/E13</f>
        <v>#DIV/0!</v>
      </c>
      <c r="H13" s="97" t="e">
        <f>D13*F13*G13</f>
        <v>#DIV/0!</v>
      </c>
      <c r="I13" s="97" t="e">
        <f>H13*1000</f>
        <v>#DIV/0!</v>
      </c>
      <c r="J13" s="97" t="e">
        <f>((M13)*(20)/I13)</f>
        <v>#DIV/0!</v>
      </c>
      <c r="K13" s="97" t="e">
        <f>20-J13</f>
        <v>#DIV/0!</v>
      </c>
      <c r="L13" s="97" t="e">
        <f>40/M13</f>
        <v>#DIV/0!</v>
      </c>
      <c r="M13" s="100"/>
      <c r="N13" s="112"/>
      <c r="O13" s="97"/>
      <c r="P13" s="98">
        <f>O13/1000</f>
        <v>0</v>
      </c>
      <c r="Q13" s="99"/>
      <c r="R13" s="97">
        <f t="shared" si="1"/>
        <v>1515.1515151515152</v>
      </c>
      <c r="S13" s="97" t="e">
        <f>1/Q13</f>
        <v>#DIV/0!</v>
      </c>
      <c r="T13" s="97" t="e">
        <f>P13*R13*S13</f>
        <v>#DIV/0!</v>
      </c>
      <c r="U13" s="97" t="e">
        <f>T13*1000</f>
        <v>#DIV/0!</v>
      </c>
      <c r="V13" s="97" t="e">
        <f>((Y13)*(20)/U13)</f>
        <v>#DIV/0!</v>
      </c>
      <c r="W13" s="97" t="e">
        <f>20-V13</f>
        <v>#DIV/0!</v>
      </c>
      <c r="X13" s="97" t="e">
        <f>40/Y13</f>
        <v>#DIV/0!</v>
      </c>
      <c r="Y13" s="100"/>
      <c r="Z13" s="105" t="e">
        <f>SUM(L13,X13)</f>
        <v>#DIV/0!</v>
      </c>
      <c r="AA13" s="48"/>
    </row>
    <row r="14" spans="2:26" s="50" customFormat="1" ht="13.5" hidden="1" thickBot="1">
      <c r="B14" s="112"/>
      <c r="C14" s="97"/>
      <c r="D14" s="98">
        <f aca="true" t="shared" si="2" ref="D14:D48">C14/1000</f>
        <v>0</v>
      </c>
      <c r="E14" s="99"/>
      <c r="F14" s="97">
        <f t="shared" si="0"/>
        <v>1515.1515151515152</v>
      </c>
      <c r="G14" s="97" t="e">
        <f aca="true" t="shared" si="3" ref="G14:G48">1/E14</f>
        <v>#DIV/0!</v>
      </c>
      <c r="H14" s="97" t="e">
        <f aca="true" t="shared" si="4" ref="H14:H48">D14*F14*G14</f>
        <v>#DIV/0!</v>
      </c>
      <c r="I14" s="97" t="e">
        <f aca="true" t="shared" si="5" ref="I14:I48">H14*1000</f>
        <v>#DIV/0!</v>
      </c>
      <c r="J14" s="97" t="e">
        <f aca="true" t="shared" si="6" ref="J14:J48">((M14)*(20)/I14)</f>
        <v>#DIV/0!</v>
      </c>
      <c r="K14" s="97" t="e">
        <f aca="true" t="shared" si="7" ref="K14:K48">20-J14</f>
        <v>#DIV/0!</v>
      </c>
      <c r="L14" s="97" t="e">
        <f aca="true" t="shared" si="8" ref="L14:L48">40/M14</f>
        <v>#DIV/0!</v>
      </c>
      <c r="M14" s="100"/>
      <c r="N14" s="112"/>
      <c r="O14" s="97"/>
      <c r="P14" s="98">
        <f aca="true" t="shared" si="9" ref="P14:P48">O14/1000</f>
        <v>0</v>
      </c>
      <c r="Q14" s="99"/>
      <c r="R14" s="97">
        <f t="shared" si="1"/>
        <v>1515.1515151515152</v>
      </c>
      <c r="S14" s="97" t="e">
        <f aca="true" t="shared" si="10" ref="S14:S48">1/Q14</f>
        <v>#DIV/0!</v>
      </c>
      <c r="T14" s="97" t="e">
        <f aca="true" t="shared" si="11" ref="T14:T48">P14*R14*S14</f>
        <v>#DIV/0!</v>
      </c>
      <c r="U14" s="97" t="e">
        <f aca="true" t="shared" si="12" ref="U14:U48">T14*1000</f>
        <v>#DIV/0!</v>
      </c>
      <c r="V14" s="97" t="e">
        <f aca="true" t="shared" si="13" ref="V14:V48">((Y14)*(20)/U14)</f>
        <v>#DIV/0!</v>
      </c>
      <c r="W14" s="97" t="e">
        <f aca="true" t="shared" si="14" ref="W14:W48">20-V14</f>
        <v>#DIV/0!</v>
      </c>
      <c r="X14" s="97" t="e">
        <f aca="true" t="shared" si="15" ref="X14:X48">40/Y14</f>
        <v>#DIV/0!</v>
      </c>
      <c r="Y14" s="100"/>
      <c r="Z14" s="105" t="e">
        <f aca="true" t="shared" si="16" ref="Z14:Z48">SUM(L14,X14)</f>
        <v>#DIV/0!</v>
      </c>
    </row>
    <row r="15" spans="2:26" ht="13.5" hidden="1" thickBot="1">
      <c r="B15" s="112"/>
      <c r="C15" s="97"/>
      <c r="D15" s="98">
        <f t="shared" si="2"/>
        <v>0</v>
      </c>
      <c r="E15" s="99"/>
      <c r="F15" s="97">
        <f t="shared" si="0"/>
        <v>1515.1515151515152</v>
      </c>
      <c r="G15" s="97" t="e">
        <f t="shared" si="3"/>
        <v>#DIV/0!</v>
      </c>
      <c r="H15" s="97" t="e">
        <f t="shared" si="4"/>
        <v>#DIV/0!</v>
      </c>
      <c r="I15" s="97" t="e">
        <f t="shared" si="5"/>
        <v>#DIV/0!</v>
      </c>
      <c r="J15" s="97" t="e">
        <f t="shared" si="6"/>
        <v>#DIV/0!</v>
      </c>
      <c r="K15" s="97" t="e">
        <f t="shared" si="7"/>
        <v>#DIV/0!</v>
      </c>
      <c r="L15" s="97" t="e">
        <f t="shared" si="8"/>
        <v>#DIV/0!</v>
      </c>
      <c r="M15" s="100"/>
      <c r="N15" s="112"/>
      <c r="O15" s="97"/>
      <c r="P15" s="98">
        <f t="shared" si="9"/>
        <v>0</v>
      </c>
      <c r="Q15" s="99"/>
      <c r="R15" s="97">
        <f t="shared" si="1"/>
        <v>1515.1515151515152</v>
      </c>
      <c r="S15" s="97" t="e">
        <f t="shared" si="10"/>
        <v>#DIV/0!</v>
      </c>
      <c r="T15" s="97" t="e">
        <f t="shared" si="11"/>
        <v>#DIV/0!</v>
      </c>
      <c r="U15" s="97" t="e">
        <f t="shared" si="12"/>
        <v>#DIV/0!</v>
      </c>
      <c r="V15" s="97" t="e">
        <f t="shared" si="13"/>
        <v>#DIV/0!</v>
      </c>
      <c r="W15" s="97" t="e">
        <f t="shared" si="14"/>
        <v>#DIV/0!</v>
      </c>
      <c r="X15" s="97" t="e">
        <f t="shared" si="15"/>
        <v>#DIV/0!</v>
      </c>
      <c r="Y15" s="100"/>
      <c r="Z15" s="105" t="e">
        <f t="shared" si="16"/>
        <v>#DIV/0!</v>
      </c>
    </row>
    <row r="16" spans="2:26" ht="13.5" hidden="1" thickBot="1">
      <c r="B16" s="112"/>
      <c r="C16" s="97"/>
      <c r="D16" s="98">
        <f t="shared" si="2"/>
        <v>0</v>
      </c>
      <c r="E16" s="99"/>
      <c r="F16" s="97">
        <f t="shared" si="0"/>
        <v>1515.1515151515152</v>
      </c>
      <c r="G16" s="97" t="e">
        <f t="shared" si="3"/>
        <v>#DIV/0!</v>
      </c>
      <c r="H16" s="97" t="e">
        <f t="shared" si="4"/>
        <v>#DIV/0!</v>
      </c>
      <c r="I16" s="97" t="e">
        <f t="shared" si="5"/>
        <v>#DIV/0!</v>
      </c>
      <c r="J16" s="97" t="e">
        <f t="shared" si="6"/>
        <v>#DIV/0!</v>
      </c>
      <c r="K16" s="97" t="e">
        <f t="shared" si="7"/>
        <v>#DIV/0!</v>
      </c>
      <c r="L16" s="97" t="e">
        <f t="shared" si="8"/>
        <v>#DIV/0!</v>
      </c>
      <c r="M16" s="100"/>
      <c r="N16" s="112"/>
      <c r="O16" s="97"/>
      <c r="P16" s="98">
        <f t="shared" si="9"/>
        <v>0</v>
      </c>
      <c r="Q16" s="99"/>
      <c r="R16" s="97">
        <f t="shared" si="1"/>
        <v>1515.1515151515152</v>
      </c>
      <c r="S16" s="97" t="e">
        <f t="shared" si="10"/>
        <v>#DIV/0!</v>
      </c>
      <c r="T16" s="97" t="e">
        <f t="shared" si="11"/>
        <v>#DIV/0!</v>
      </c>
      <c r="U16" s="97" t="e">
        <f t="shared" si="12"/>
        <v>#DIV/0!</v>
      </c>
      <c r="V16" s="97" t="e">
        <f t="shared" si="13"/>
        <v>#DIV/0!</v>
      </c>
      <c r="W16" s="97" t="e">
        <f t="shared" si="14"/>
        <v>#DIV/0!</v>
      </c>
      <c r="X16" s="97" t="e">
        <f t="shared" si="15"/>
        <v>#DIV/0!</v>
      </c>
      <c r="Y16" s="100"/>
      <c r="Z16" s="105" t="e">
        <f t="shared" si="16"/>
        <v>#DIV/0!</v>
      </c>
    </row>
    <row r="17" spans="2:26" ht="13.5" hidden="1" thickBot="1">
      <c r="B17" s="112"/>
      <c r="C17" s="97"/>
      <c r="D17" s="98">
        <f t="shared" si="2"/>
        <v>0</v>
      </c>
      <c r="E17" s="99"/>
      <c r="F17" s="97">
        <f t="shared" si="0"/>
        <v>1515.1515151515152</v>
      </c>
      <c r="G17" s="97" t="e">
        <f t="shared" si="3"/>
        <v>#DIV/0!</v>
      </c>
      <c r="H17" s="97" t="e">
        <f t="shared" si="4"/>
        <v>#DIV/0!</v>
      </c>
      <c r="I17" s="97" t="e">
        <f t="shared" si="5"/>
        <v>#DIV/0!</v>
      </c>
      <c r="J17" s="97" t="e">
        <f t="shared" si="6"/>
        <v>#DIV/0!</v>
      </c>
      <c r="K17" s="97" t="e">
        <f t="shared" si="7"/>
        <v>#DIV/0!</v>
      </c>
      <c r="L17" s="97" t="e">
        <f t="shared" si="8"/>
        <v>#DIV/0!</v>
      </c>
      <c r="M17" s="100"/>
      <c r="N17" s="112"/>
      <c r="O17" s="97"/>
      <c r="P17" s="98">
        <f t="shared" si="9"/>
        <v>0</v>
      </c>
      <c r="Q17" s="99"/>
      <c r="R17" s="97">
        <f t="shared" si="1"/>
        <v>1515.1515151515152</v>
      </c>
      <c r="S17" s="97" t="e">
        <f t="shared" si="10"/>
        <v>#DIV/0!</v>
      </c>
      <c r="T17" s="97" t="e">
        <f t="shared" si="11"/>
        <v>#DIV/0!</v>
      </c>
      <c r="U17" s="97" t="e">
        <f t="shared" si="12"/>
        <v>#DIV/0!</v>
      </c>
      <c r="V17" s="97" t="e">
        <f t="shared" si="13"/>
        <v>#DIV/0!</v>
      </c>
      <c r="W17" s="97" t="e">
        <f t="shared" si="14"/>
        <v>#DIV/0!</v>
      </c>
      <c r="X17" s="97" t="e">
        <f t="shared" si="15"/>
        <v>#DIV/0!</v>
      </c>
      <c r="Y17" s="100"/>
      <c r="Z17" s="105" t="e">
        <f t="shared" si="16"/>
        <v>#DIV/0!</v>
      </c>
    </row>
    <row r="18" spans="2:26" ht="13.5" hidden="1" thickBot="1">
      <c r="B18" s="112"/>
      <c r="C18" s="97"/>
      <c r="D18" s="98">
        <f t="shared" si="2"/>
        <v>0</v>
      </c>
      <c r="E18" s="99"/>
      <c r="F18" s="97">
        <f t="shared" si="0"/>
        <v>1515.1515151515152</v>
      </c>
      <c r="G18" s="97" t="e">
        <f t="shared" si="3"/>
        <v>#DIV/0!</v>
      </c>
      <c r="H18" s="97" t="e">
        <f t="shared" si="4"/>
        <v>#DIV/0!</v>
      </c>
      <c r="I18" s="97" t="e">
        <f t="shared" si="5"/>
        <v>#DIV/0!</v>
      </c>
      <c r="J18" s="97" t="e">
        <f t="shared" si="6"/>
        <v>#DIV/0!</v>
      </c>
      <c r="K18" s="97" t="e">
        <f t="shared" si="7"/>
        <v>#DIV/0!</v>
      </c>
      <c r="L18" s="97" t="e">
        <f t="shared" si="8"/>
        <v>#DIV/0!</v>
      </c>
      <c r="M18" s="100"/>
      <c r="N18" s="112"/>
      <c r="O18" s="97"/>
      <c r="P18" s="98">
        <f t="shared" si="9"/>
        <v>0</v>
      </c>
      <c r="Q18" s="99"/>
      <c r="R18" s="97">
        <f t="shared" si="1"/>
        <v>1515.1515151515152</v>
      </c>
      <c r="S18" s="97" t="e">
        <f t="shared" si="10"/>
        <v>#DIV/0!</v>
      </c>
      <c r="T18" s="97" t="e">
        <f t="shared" si="11"/>
        <v>#DIV/0!</v>
      </c>
      <c r="U18" s="97" t="e">
        <f t="shared" si="12"/>
        <v>#DIV/0!</v>
      </c>
      <c r="V18" s="97" t="e">
        <f t="shared" si="13"/>
        <v>#DIV/0!</v>
      </c>
      <c r="W18" s="97" t="e">
        <f t="shared" si="14"/>
        <v>#DIV/0!</v>
      </c>
      <c r="X18" s="97" t="e">
        <f t="shared" si="15"/>
        <v>#DIV/0!</v>
      </c>
      <c r="Y18" s="100"/>
      <c r="Z18" s="105" t="e">
        <f t="shared" si="16"/>
        <v>#DIV/0!</v>
      </c>
    </row>
    <row r="19" spans="2:26" ht="13.5" hidden="1" thickBot="1">
      <c r="B19" s="112"/>
      <c r="C19" s="97"/>
      <c r="D19" s="98">
        <f t="shared" si="2"/>
        <v>0</v>
      </c>
      <c r="E19" s="99"/>
      <c r="F19" s="97">
        <f t="shared" si="0"/>
        <v>1515.1515151515152</v>
      </c>
      <c r="G19" s="97" t="e">
        <f t="shared" si="3"/>
        <v>#DIV/0!</v>
      </c>
      <c r="H19" s="97" t="e">
        <f t="shared" si="4"/>
        <v>#DIV/0!</v>
      </c>
      <c r="I19" s="97" t="e">
        <f t="shared" si="5"/>
        <v>#DIV/0!</v>
      </c>
      <c r="J19" s="97" t="e">
        <f t="shared" si="6"/>
        <v>#DIV/0!</v>
      </c>
      <c r="K19" s="97" t="e">
        <f t="shared" si="7"/>
        <v>#DIV/0!</v>
      </c>
      <c r="L19" s="97" t="e">
        <f t="shared" si="8"/>
        <v>#DIV/0!</v>
      </c>
      <c r="M19" s="100"/>
      <c r="N19" s="112"/>
      <c r="O19" s="97"/>
      <c r="P19" s="98">
        <f t="shared" si="9"/>
        <v>0</v>
      </c>
      <c r="Q19" s="99"/>
      <c r="R19" s="97">
        <f t="shared" si="1"/>
        <v>1515.1515151515152</v>
      </c>
      <c r="S19" s="97" t="e">
        <f t="shared" si="10"/>
        <v>#DIV/0!</v>
      </c>
      <c r="T19" s="97" t="e">
        <f t="shared" si="11"/>
        <v>#DIV/0!</v>
      </c>
      <c r="U19" s="97" t="e">
        <f t="shared" si="12"/>
        <v>#DIV/0!</v>
      </c>
      <c r="V19" s="97" t="e">
        <f t="shared" si="13"/>
        <v>#DIV/0!</v>
      </c>
      <c r="W19" s="97" t="e">
        <f t="shared" si="14"/>
        <v>#DIV/0!</v>
      </c>
      <c r="X19" s="97" t="e">
        <f t="shared" si="15"/>
        <v>#DIV/0!</v>
      </c>
      <c r="Y19" s="100"/>
      <c r="Z19" s="105" t="e">
        <f t="shared" si="16"/>
        <v>#DIV/0!</v>
      </c>
    </row>
    <row r="20" spans="2:26" ht="13.5" hidden="1" thickBot="1">
      <c r="B20" s="112"/>
      <c r="C20" s="97"/>
      <c r="D20" s="98">
        <f t="shared" si="2"/>
        <v>0</v>
      </c>
      <c r="E20" s="99"/>
      <c r="F20" s="97">
        <f t="shared" si="0"/>
        <v>1515.1515151515152</v>
      </c>
      <c r="G20" s="97" t="e">
        <f t="shared" si="3"/>
        <v>#DIV/0!</v>
      </c>
      <c r="H20" s="97" t="e">
        <f t="shared" si="4"/>
        <v>#DIV/0!</v>
      </c>
      <c r="I20" s="97" t="e">
        <f t="shared" si="5"/>
        <v>#DIV/0!</v>
      </c>
      <c r="J20" s="97" t="e">
        <f t="shared" si="6"/>
        <v>#DIV/0!</v>
      </c>
      <c r="K20" s="97" t="e">
        <f t="shared" si="7"/>
        <v>#DIV/0!</v>
      </c>
      <c r="L20" s="97" t="e">
        <f t="shared" si="8"/>
        <v>#DIV/0!</v>
      </c>
      <c r="M20" s="100"/>
      <c r="N20" s="112"/>
      <c r="O20" s="97"/>
      <c r="P20" s="98">
        <f t="shared" si="9"/>
        <v>0</v>
      </c>
      <c r="Q20" s="99"/>
      <c r="R20" s="97">
        <f t="shared" si="1"/>
        <v>1515.1515151515152</v>
      </c>
      <c r="S20" s="97" t="e">
        <f t="shared" si="10"/>
        <v>#DIV/0!</v>
      </c>
      <c r="T20" s="97" t="e">
        <f t="shared" si="11"/>
        <v>#DIV/0!</v>
      </c>
      <c r="U20" s="97" t="e">
        <f t="shared" si="12"/>
        <v>#DIV/0!</v>
      </c>
      <c r="V20" s="97" t="e">
        <f t="shared" si="13"/>
        <v>#DIV/0!</v>
      </c>
      <c r="W20" s="97" t="e">
        <f t="shared" si="14"/>
        <v>#DIV/0!</v>
      </c>
      <c r="X20" s="97" t="e">
        <f t="shared" si="15"/>
        <v>#DIV/0!</v>
      </c>
      <c r="Y20" s="100"/>
      <c r="Z20" s="105" t="e">
        <f t="shared" si="16"/>
        <v>#DIV/0!</v>
      </c>
    </row>
    <row r="21" spans="2:26" ht="13.5" hidden="1" thickBot="1">
      <c r="B21" s="112"/>
      <c r="C21" s="97"/>
      <c r="D21" s="98">
        <f t="shared" si="2"/>
        <v>0</v>
      </c>
      <c r="E21" s="99"/>
      <c r="F21" s="97">
        <f t="shared" si="0"/>
        <v>1515.1515151515152</v>
      </c>
      <c r="G21" s="97" t="e">
        <f t="shared" si="3"/>
        <v>#DIV/0!</v>
      </c>
      <c r="H21" s="97" t="e">
        <f t="shared" si="4"/>
        <v>#DIV/0!</v>
      </c>
      <c r="I21" s="97" t="e">
        <f t="shared" si="5"/>
        <v>#DIV/0!</v>
      </c>
      <c r="J21" s="97" t="e">
        <f t="shared" si="6"/>
        <v>#DIV/0!</v>
      </c>
      <c r="K21" s="97" t="e">
        <f t="shared" si="7"/>
        <v>#DIV/0!</v>
      </c>
      <c r="L21" s="97" t="e">
        <f t="shared" si="8"/>
        <v>#DIV/0!</v>
      </c>
      <c r="M21" s="100"/>
      <c r="N21" s="112"/>
      <c r="O21" s="97"/>
      <c r="P21" s="98">
        <f t="shared" si="9"/>
        <v>0</v>
      </c>
      <c r="Q21" s="99"/>
      <c r="R21" s="97">
        <f t="shared" si="1"/>
        <v>1515.1515151515152</v>
      </c>
      <c r="S21" s="97" t="e">
        <f t="shared" si="10"/>
        <v>#DIV/0!</v>
      </c>
      <c r="T21" s="97" t="e">
        <f t="shared" si="11"/>
        <v>#DIV/0!</v>
      </c>
      <c r="U21" s="97" t="e">
        <f t="shared" si="12"/>
        <v>#DIV/0!</v>
      </c>
      <c r="V21" s="97" t="e">
        <f t="shared" si="13"/>
        <v>#DIV/0!</v>
      </c>
      <c r="W21" s="97" t="e">
        <f t="shared" si="14"/>
        <v>#DIV/0!</v>
      </c>
      <c r="X21" s="97" t="e">
        <f t="shared" si="15"/>
        <v>#DIV/0!</v>
      </c>
      <c r="Y21" s="100"/>
      <c r="Z21" s="105" t="e">
        <f t="shared" si="16"/>
        <v>#DIV/0!</v>
      </c>
    </row>
    <row r="22" spans="2:26" ht="13.5" hidden="1" thickBot="1">
      <c r="B22" s="112"/>
      <c r="C22" s="97"/>
      <c r="D22" s="98">
        <f t="shared" si="2"/>
        <v>0</v>
      </c>
      <c r="E22" s="99"/>
      <c r="F22" s="97">
        <f t="shared" si="0"/>
        <v>1515.1515151515152</v>
      </c>
      <c r="G22" s="97" t="e">
        <f t="shared" si="3"/>
        <v>#DIV/0!</v>
      </c>
      <c r="H22" s="97" t="e">
        <f t="shared" si="4"/>
        <v>#DIV/0!</v>
      </c>
      <c r="I22" s="97" t="e">
        <f t="shared" si="5"/>
        <v>#DIV/0!</v>
      </c>
      <c r="J22" s="97" t="e">
        <f t="shared" si="6"/>
        <v>#DIV/0!</v>
      </c>
      <c r="K22" s="97" t="e">
        <f t="shared" si="7"/>
        <v>#DIV/0!</v>
      </c>
      <c r="L22" s="97" t="e">
        <f t="shared" si="8"/>
        <v>#DIV/0!</v>
      </c>
      <c r="M22" s="100"/>
      <c r="N22" s="112"/>
      <c r="O22" s="97"/>
      <c r="P22" s="98">
        <f t="shared" si="9"/>
        <v>0</v>
      </c>
      <c r="Q22" s="99"/>
      <c r="R22" s="97">
        <f t="shared" si="1"/>
        <v>1515.1515151515152</v>
      </c>
      <c r="S22" s="97" t="e">
        <f t="shared" si="10"/>
        <v>#DIV/0!</v>
      </c>
      <c r="T22" s="97" t="e">
        <f t="shared" si="11"/>
        <v>#DIV/0!</v>
      </c>
      <c r="U22" s="97" t="e">
        <f t="shared" si="12"/>
        <v>#DIV/0!</v>
      </c>
      <c r="V22" s="97" t="e">
        <f t="shared" si="13"/>
        <v>#DIV/0!</v>
      </c>
      <c r="W22" s="97" t="e">
        <f t="shared" si="14"/>
        <v>#DIV/0!</v>
      </c>
      <c r="X22" s="97" t="e">
        <f t="shared" si="15"/>
        <v>#DIV/0!</v>
      </c>
      <c r="Y22" s="100"/>
      <c r="Z22" s="105" t="e">
        <f t="shared" si="16"/>
        <v>#DIV/0!</v>
      </c>
    </row>
    <row r="23" spans="2:26" ht="13.5" hidden="1" thickBot="1">
      <c r="B23" s="112"/>
      <c r="C23" s="97"/>
      <c r="D23" s="98">
        <f t="shared" si="2"/>
        <v>0</v>
      </c>
      <c r="E23" s="99"/>
      <c r="F23" s="97">
        <f t="shared" si="0"/>
        <v>1515.1515151515152</v>
      </c>
      <c r="G23" s="97" t="e">
        <f t="shared" si="3"/>
        <v>#DIV/0!</v>
      </c>
      <c r="H23" s="97" t="e">
        <f t="shared" si="4"/>
        <v>#DIV/0!</v>
      </c>
      <c r="I23" s="97" t="e">
        <f t="shared" si="5"/>
        <v>#DIV/0!</v>
      </c>
      <c r="J23" s="97" t="e">
        <f t="shared" si="6"/>
        <v>#DIV/0!</v>
      </c>
      <c r="K23" s="97" t="e">
        <f t="shared" si="7"/>
        <v>#DIV/0!</v>
      </c>
      <c r="L23" s="97" t="e">
        <f t="shared" si="8"/>
        <v>#DIV/0!</v>
      </c>
      <c r="M23" s="100"/>
      <c r="N23" s="112"/>
      <c r="O23" s="97"/>
      <c r="P23" s="98">
        <f t="shared" si="9"/>
        <v>0</v>
      </c>
      <c r="Q23" s="99"/>
      <c r="R23" s="97">
        <f t="shared" si="1"/>
        <v>1515.1515151515152</v>
      </c>
      <c r="S23" s="97" t="e">
        <f t="shared" si="10"/>
        <v>#DIV/0!</v>
      </c>
      <c r="T23" s="97" t="e">
        <f t="shared" si="11"/>
        <v>#DIV/0!</v>
      </c>
      <c r="U23" s="97" t="e">
        <f t="shared" si="12"/>
        <v>#DIV/0!</v>
      </c>
      <c r="V23" s="97" t="e">
        <f t="shared" si="13"/>
        <v>#DIV/0!</v>
      </c>
      <c r="W23" s="97" t="e">
        <f t="shared" si="14"/>
        <v>#DIV/0!</v>
      </c>
      <c r="X23" s="97" t="e">
        <f t="shared" si="15"/>
        <v>#DIV/0!</v>
      </c>
      <c r="Y23" s="100"/>
      <c r="Z23" s="105" t="e">
        <f t="shared" si="16"/>
        <v>#DIV/0!</v>
      </c>
    </row>
    <row r="24" spans="2:26" ht="13.5" hidden="1" thickBot="1">
      <c r="B24" s="112"/>
      <c r="C24" s="97"/>
      <c r="D24" s="98">
        <f t="shared" si="2"/>
        <v>0</v>
      </c>
      <c r="E24" s="99"/>
      <c r="F24" s="97">
        <f t="shared" si="0"/>
        <v>1515.1515151515152</v>
      </c>
      <c r="G24" s="97" t="e">
        <f t="shared" si="3"/>
        <v>#DIV/0!</v>
      </c>
      <c r="H24" s="97" t="e">
        <f t="shared" si="4"/>
        <v>#DIV/0!</v>
      </c>
      <c r="I24" s="97" t="e">
        <f t="shared" si="5"/>
        <v>#DIV/0!</v>
      </c>
      <c r="J24" s="97" t="e">
        <f t="shared" si="6"/>
        <v>#DIV/0!</v>
      </c>
      <c r="K24" s="97" t="e">
        <f t="shared" si="7"/>
        <v>#DIV/0!</v>
      </c>
      <c r="L24" s="97" t="e">
        <f t="shared" si="8"/>
        <v>#DIV/0!</v>
      </c>
      <c r="M24" s="100"/>
      <c r="N24" s="112"/>
      <c r="O24" s="97"/>
      <c r="P24" s="98">
        <f t="shared" si="9"/>
        <v>0</v>
      </c>
      <c r="Q24" s="99"/>
      <c r="R24" s="97">
        <f t="shared" si="1"/>
        <v>1515.1515151515152</v>
      </c>
      <c r="S24" s="97" t="e">
        <f t="shared" si="10"/>
        <v>#DIV/0!</v>
      </c>
      <c r="T24" s="97" t="e">
        <f t="shared" si="11"/>
        <v>#DIV/0!</v>
      </c>
      <c r="U24" s="97" t="e">
        <f t="shared" si="12"/>
        <v>#DIV/0!</v>
      </c>
      <c r="V24" s="97" t="e">
        <f t="shared" si="13"/>
        <v>#DIV/0!</v>
      </c>
      <c r="W24" s="97" t="e">
        <f t="shared" si="14"/>
        <v>#DIV/0!</v>
      </c>
      <c r="X24" s="97" t="e">
        <f t="shared" si="15"/>
        <v>#DIV/0!</v>
      </c>
      <c r="Y24" s="100"/>
      <c r="Z24" s="105" t="e">
        <f t="shared" si="16"/>
        <v>#DIV/0!</v>
      </c>
    </row>
    <row r="25" spans="2:26" ht="13.5" hidden="1" thickBot="1">
      <c r="B25" s="112"/>
      <c r="C25" s="97"/>
      <c r="D25" s="98">
        <f t="shared" si="2"/>
        <v>0</v>
      </c>
      <c r="E25" s="99"/>
      <c r="F25" s="97">
        <f t="shared" si="0"/>
        <v>1515.1515151515152</v>
      </c>
      <c r="G25" s="97" t="e">
        <f t="shared" si="3"/>
        <v>#DIV/0!</v>
      </c>
      <c r="H25" s="97" t="e">
        <f t="shared" si="4"/>
        <v>#DIV/0!</v>
      </c>
      <c r="I25" s="97" t="e">
        <f t="shared" si="5"/>
        <v>#DIV/0!</v>
      </c>
      <c r="J25" s="97" t="e">
        <f t="shared" si="6"/>
        <v>#DIV/0!</v>
      </c>
      <c r="K25" s="97" t="e">
        <f t="shared" si="7"/>
        <v>#DIV/0!</v>
      </c>
      <c r="L25" s="97" t="e">
        <f t="shared" si="8"/>
        <v>#DIV/0!</v>
      </c>
      <c r="M25" s="100"/>
      <c r="N25" s="112"/>
      <c r="O25" s="97"/>
      <c r="P25" s="98">
        <f t="shared" si="9"/>
        <v>0</v>
      </c>
      <c r="Q25" s="99"/>
      <c r="R25" s="97">
        <f t="shared" si="1"/>
        <v>1515.1515151515152</v>
      </c>
      <c r="S25" s="97" t="e">
        <f t="shared" si="10"/>
        <v>#DIV/0!</v>
      </c>
      <c r="T25" s="97" t="e">
        <f t="shared" si="11"/>
        <v>#DIV/0!</v>
      </c>
      <c r="U25" s="97" t="e">
        <f t="shared" si="12"/>
        <v>#DIV/0!</v>
      </c>
      <c r="V25" s="97" t="e">
        <f t="shared" si="13"/>
        <v>#DIV/0!</v>
      </c>
      <c r="W25" s="97" t="e">
        <f t="shared" si="14"/>
        <v>#DIV/0!</v>
      </c>
      <c r="X25" s="97" t="e">
        <f t="shared" si="15"/>
        <v>#DIV/0!</v>
      </c>
      <c r="Y25" s="100"/>
      <c r="Z25" s="105" t="e">
        <f t="shared" si="16"/>
        <v>#DIV/0!</v>
      </c>
    </row>
    <row r="26" spans="2:26" ht="13.5" hidden="1" thickBot="1">
      <c r="B26" s="112"/>
      <c r="C26" s="97"/>
      <c r="D26" s="98">
        <f t="shared" si="2"/>
        <v>0</v>
      </c>
      <c r="E26" s="99"/>
      <c r="F26" s="97">
        <f t="shared" si="0"/>
        <v>1515.1515151515152</v>
      </c>
      <c r="G26" s="97" t="e">
        <f t="shared" si="3"/>
        <v>#DIV/0!</v>
      </c>
      <c r="H26" s="97" t="e">
        <f t="shared" si="4"/>
        <v>#DIV/0!</v>
      </c>
      <c r="I26" s="97" t="e">
        <f t="shared" si="5"/>
        <v>#DIV/0!</v>
      </c>
      <c r="J26" s="97" t="e">
        <f t="shared" si="6"/>
        <v>#DIV/0!</v>
      </c>
      <c r="K26" s="97" t="e">
        <f t="shared" si="7"/>
        <v>#DIV/0!</v>
      </c>
      <c r="L26" s="97" t="e">
        <f t="shared" si="8"/>
        <v>#DIV/0!</v>
      </c>
      <c r="M26" s="100"/>
      <c r="N26" s="112"/>
      <c r="O26" s="97"/>
      <c r="P26" s="98">
        <f t="shared" si="9"/>
        <v>0</v>
      </c>
      <c r="Q26" s="99"/>
      <c r="R26" s="97">
        <f t="shared" si="1"/>
        <v>1515.1515151515152</v>
      </c>
      <c r="S26" s="97" t="e">
        <f t="shared" si="10"/>
        <v>#DIV/0!</v>
      </c>
      <c r="T26" s="97" t="e">
        <f t="shared" si="11"/>
        <v>#DIV/0!</v>
      </c>
      <c r="U26" s="97" t="e">
        <f t="shared" si="12"/>
        <v>#DIV/0!</v>
      </c>
      <c r="V26" s="97" t="e">
        <f t="shared" si="13"/>
        <v>#DIV/0!</v>
      </c>
      <c r="W26" s="97" t="e">
        <f t="shared" si="14"/>
        <v>#DIV/0!</v>
      </c>
      <c r="X26" s="97" t="e">
        <f t="shared" si="15"/>
        <v>#DIV/0!</v>
      </c>
      <c r="Y26" s="100"/>
      <c r="Z26" s="105" t="e">
        <f t="shared" si="16"/>
        <v>#DIV/0!</v>
      </c>
    </row>
    <row r="27" spans="2:26" ht="13.5" hidden="1" thickBot="1">
      <c r="B27" s="112"/>
      <c r="C27" s="97"/>
      <c r="D27" s="98">
        <f t="shared" si="2"/>
        <v>0</v>
      </c>
      <c r="E27" s="99"/>
      <c r="F27" s="97">
        <f t="shared" si="0"/>
        <v>1515.1515151515152</v>
      </c>
      <c r="G27" s="97" t="e">
        <f t="shared" si="3"/>
        <v>#DIV/0!</v>
      </c>
      <c r="H27" s="97" t="e">
        <f t="shared" si="4"/>
        <v>#DIV/0!</v>
      </c>
      <c r="I27" s="97" t="e">
        <f t="shared" si="5"/>
        <v>#DIV/0!</v>
      </c>
      <c r="J27" s="97" t="e">
        <f t="shared" si="6"/>
        <v>#DIV/0!</v>
      </c>
      <c r="K27" s="97" t="e">
        <f t="shared" si="7"/>
        <v>#DIV/0!</v>
      </c>
      <c r="L27" s="97" t="e">
        <f t="shared" si="8"/>
        <v>#DIV/0!</v>
      </c>
      <c r="M27" s="100"/>
      <c r="N27" s="112"/>
      <c r="O27" s="97"/>
      <c r="P27" s="98">
        <f t="shared" si="9"/>
        <v>0</v>
      </c>
      <c r="Q27" s="99"/>
      <c r="R27" s="97">
        <f t="shared" si="1"/>
        <v>1515.1515151515152</v>
      </c>
      <c r="S27" s="97" t="e">
        <f t="shared" si="10"/>
        <v>#DIV/0!</v>
      </c>
      <c r="T27" s="97" t="e">
        <f t="shared" si="11"/>
        <v>#DIV/0!</v>
      </c>
      <c r="U27" s="97" t="e">
        <f t="shared" si="12"/>
        <v>#DIV/0!</v>
      </c>
      <c r="V27" s="97" t="e">
        <f t="shared" si="13"/>
        <v>#DIV/0!</v>
      </c>
      <c r="W27" s="97" t="e">
        <f t="shared" si="14"/>
        <v>#DIV/0!</v>
      </c>
      <c r="X27" s="97" t="e">
        <f t="shared" si="15"/>
        <v>#DIV/0!</v>
      </c>
      <c r="Y27" s="100"/>
      <c r="Z27" s="105" t="e">
        <f t="shared" si="16"/>
        <v>#DIV/0!</v>
      </c>
    </row>
    <row r="28" spans="2:26" ht="13.5" hidden="1" thickBot="1">
      <c r="B28" s="112"/>
      <c r="C28" s="97"/>
      <c r="D28" s="98">
        <f t="shared" si="2"/>
        <v>0</v>
      </c>
      <c r="E28" s="99"/>
      <c r="F28" s="97">
        <f t="shared" si="0"/>
        <v>1515.1515151515152</v>
      </c>
      <c r="G28" s="97" t="e">
        <f t="shared" si="3"/>
        <v>#DIV/0!</v>
      </c>
      <c r="H28" s="97" t="e">
        <f t="shared" si="4"/>
        <v>#DIV/0!</v>
      </c>
      <c r="I28" s="97" t="e">
        <f t="shared" si="5"/>
        <v>#DIV/0!</v>
      </c>
      <c r="J28" s="97" t="e">
        <f t="shared" si="6"/>
        <v>#DIV/0!</v>
      </c>
      <c r="K28" s="97" t="e">
        <f t="shared" si="7"/>
        <v>#DIV/0!</v>
      </c>
      <c r="L28" s="97" t="e">
        <f t="shared" si="8"/>
        <v>#DIV/0!</v>
      </c>
      <c r="M28" s="100"/>
      <c r="N28" s="112"/>
      <c r="O28" s="97"/>
      <c r="P28" s="98">
        <f t="shared" si="9"/>
        <v>0</v>
      </c>
      <c r="Q28" s="99"/>
      <c r="R28" s="97">
        <f t="shared" si="1"/>
        <v>1515.1515151515152</v>
      </c>
      <c r="S28" s="97" t="e">
        <f t="shared" si="10"/>
        <v>#DIV/0!</v>
      </c>
      <c r="T28" s="97" t="e">
        <f t="shared" si="11"/>
        <v>#DIV/0!</v>
      </c>
      <c r="U28" s="97" t="e">
        <f t="shared" si="12"/>
        <v>#DIV/0!</v>
      </c>
      <c r="V28" s="97" t="e">
        <f t="shared" si="13"/>
        <v>#DIV/0!</v>
      </c>
      <c r="W28" s="97" t="e">
        <f t="shared" si="14"/>
        <v>#DIV/0!</v>
      </c>
      <c r="X28" s="97" t="e">
        <f t="shared" si="15"/>
        <v>#DIV/0!</v>
      </c>
      <c r="Y28" s="100"/>
      <c r="Z28" s="105" t="e">
        <f t="shared" si="16"/>
        <v>#DIV/0!</v>
      </c>
    </row>
    <row r="29" spans="2:26" ht="13.5" hidden="1" thickBot="1">
      <c r="B29" s="112"/>
      <c r="C29" s="97"/>
      <c r="D29" s="98">
        <f t="shared" si="2"/>
        <v>0</v>
      </c>
      <c r="E29" s="99"/>
      <c r="F29" s="97">
        <f t="shared" si="0"/>
        <v>1515.1515151515152</v>
      </c>
      <c r="G29" s="97" t="e">
        <f t="shared" si="3"/>
        <v>#DIV/0!</v>
      </c>
      <c r="H29" s="97" t="e">
        <f t="shared" si="4"/>
        <v>#DIV/0!</v>
      </c>
      <c r="I29" s="97" t="e">
        <f t="shared" si="5"/>
        <v>#DIV/0!</v>
      </c>
      <c r="J29" s="97" t="e">
        <f t="shared" si="6"/>
        <v>#DIV/0!</v>
      </c>
      <c r="K29" s="97" t="e">
        <f t="shared" si="7"/>
        <v>#DIV/0!</v>
      </c>
      <c r="L29" s="97" t="e">
        <f t="shared" si="8"/>
        <v>#DIV/0!</v>
      </c>
      <c r="M29" s="100"/>
      <c r="N29" s="112"/>
      <c r="O29" s="97"/>
      <c r="P29" s="98">
        <f t="shared" si="9"/>
        <v>0</v>
      </c>
      <c r="Q29" s="99"/>
      <c r="R29" s="97">
        <f t="shared" si="1"/>
        <v>1515.1515151515152</v>
      </c>
      <c r="S29" s="97" t="e">
        <f t="shared" si="10"/>
        <v>#DIV/0!</v>
      </c>
      <c r="T29" s="97" t="e">
        <f t="shared" si="11"/>
        <v>#DIV/0!</v>
      </c>
      <c r="U29" s="97" t="e">
        <f t="shared" si="12"/>
        <v>#DIV/0!</v>
      </c>
      <c r="V29" s="97" t="e">
        <f t="shared" si="13"/>
        <v>#DIV/0!</v>
      </c>
      <c r="W29" s="97" t="e">
        <f t="shared" si="14"/>
        <v>#DIV/0!</v>
      </c>
      <c r="X29" s="97" t="e">
        <f t="shared" si="15"/>
        <v>#DIV/0!</v>
      </c>
      <c r="Y29" s="100"/>
      <c r="Z29" s="105" t="e">
        <f t="shared" si="16"/>
        <v>#DIV/0!</v>
      </c>
    </row>
    <row r="30" spans="2:26" ht="13.5" hidden="1" thickBot="1">
      <c r="B30" s="112"/>
      <c r="C30" s="97"/>
      <c r="D30" s="98">
        <f t="shared" si="2"/>
        <v>0</v>
      </c>
      <c r="E30" s="99"/>
      <c r="F30" s="97">
        <f t="shared" si="0"/>
        <v>1515.1515151515152</v>
      </c>
      <c r="G30" s="97" t="e">
        <f t="shared" si="3"/>
        <v>#DIV/0!</v>
      </c>
      <c r="H30" s="97" t="e">
        <f t="shared" si="4"/>
        <v>#DIV/0!</v>
      </c>
      <c r="I30" s="97" t="e">
        <f t="shared" si="5"/>
        <v>#DIV/0!</v>
      </c>
      <c r="J30" s="97" t="e">
        <f t="shared" si="6"/>
        <v>#DIV/0!</v>
      </c>
      <c r="K30" s="97" t="e">
        <f t="shared" si="7"/>
        <v>#DIV/0!</v>
      </c>
      <c r="L30" s="97" t="e">
        <f t="shared" si="8"/>
        <v>#DIV/0!</v>
      </c>
      <c r="M30" s="100"/>
      <c r="N30" s="112"/>
      <c r="O30" s="97"/>
      <c r="P30" s="98">
        <f t="shared" si="9"/>
        <v>0</v>
      </c>
      <c r="Q30" s="99"/>
      <c r="R30" s="97">
        <f t="shared" si="1"/>
        <v>1515.1515151515152</v>
      </c>
      <c r="S30" s="97" t="e">
        <f t="shared" si="10"/>
        <v>#DIV/0!</v>
      </c>
      <c r="T30" s="97" t="e">
        <f t="shared" si="11"/>
        <v>#DIV/0!</v>
      </c>
      <c r="U30" s="97" t="e">
        <f t="shared" si="12"/>
        <v>#DIV/0!</v>
      </c>
      <c r="V30" s="97" t="e">
        <f t="shared" si="13"/>
        <v>#DIV/0!</v>
      </c>
      <c r="W30" s="97" t="e">
        <f t="shared" si="14"/>
        <v>#DIV/0!</v>
      </c>
      <c r="X30" s="97" t="e">
        <f t="shared" si="15"/>
        <v>#DIV/0!</v>
      </c>
      <c r="Y30" s="100"/>
      <c r="Z30" s="105" t="e">
        <f t="shared" si="16"/>
        <v>#DIV/0!</v>
      </c>
    </row>
    <row r="31" spans="2:26" ht="13.5" hidden="1" thickBot="1">
      <c r="B31" s="112"/>
      <c r="C31" s="97"/>
      <c r="D31" s="98">
        <f t="shared" si="2"/>
        <v>0</v>
      </c>
      <c r="E31" s="99"/>
      <c r="F31" s="97">
        <f t="shared" si="0"/>
        <v>1515.1515151515152</v>
      </c>
      <c r="G31" s="97" t="e">
        <f t="shared" si="3"/>
        <v>#DIV/0!</v>
      </c>
      <c r="H31" s="97" t="e">
        <f t="shared" si="4"/>
        <v>#DIV/0!</v>
      </c>
      <c r="I31" s="97" t="e">
        <f t="shared" si="5"/>
        <v>#DIV/0!</v>
      </c>
      <c r="J31" s="97" t="e">
        <f t="shared" si="6"/>
        <v>#DIV/0!</v>
      </c>
      <c r="K31" s="97" t="e">
        <f t="shared" si="7"/>
        <v>#DIV/0!</v>
      </c>
      <c r="L31" s="97" t="e">
        <f t="shared" si="8"/>
        <v>#DIV/0!</v>
      </c>
      <c r="M31" s="100"/>
      <c r="N31" s="112"/>
      <c r="O31" s="97"/>
      <c r="P31" s="98">
        <f t="shared" si="9"/>
        <v>0</v>
      </c>
      <c r="Q31" s="99"/>
      <c r="R31" s="97">
        <f t="shared" si="1"/>
        <v>1515.1515151515152</v>
      </c>
      <c r="S31" s="97" t="e">
        <f t="shared" si="10"/>
        <v>#DIV/0!</v>
      </c>
      <c r="T31" s="97" t="e">
        <f t="shared" si="11"/>
        <v>#DIV/0!</v>
      </c>
      <c r="U31" s="97" t="e">
        <f t="shared" si="12"/>
        <v>#DIV/0!</v>
      </c>
      <c r="V31" s="97" t="e">
        <f t="shared" si="13"/>
        <v>#DIV/0!</v>
      </c>
      <c r="W31" s="97" t="e">
        <f t="shared" si="14"/>
        <v>#DIV/0!</v>
      </c>
      <c r="X31" s="97" t="e">
        <f t="shared" si="15"/>
        <v>#DIV/0!</v>
      </c>
      <c r="Y31" s="100"/>
      <c r="Z31" s="105" t="e">
        <f t="shared" si="16"/>
        <v>#DIV/0!</v>
      </c>
    </row>
    <row r="32" spans="2:26" ht="13.5" hidden="1" thickBot="1">
      <c r="B32" s="112"/>
      <c r="C32" s="97"/>
      <c r="D32" s="98">
        <f t="shared" si="2"/>
        <v>0</v>
      </c>
      <c r="E32" s="99"/>
      <c r="F32" s="97">
        <f t="shared" si="0"/>
        <v>1515.1515151515152</v>
      </c>
      <c r="G32" s="97" t="e">
        <f t="shared" si="3"/>
        <v>#DIV/0!</v>
      </c>
      <c r="H32" s="97" t="e">
        <f t="shared" si="4"/>
        <v>#DIV/0!</v>
      </c>
      <c r="I32" s="97" t="e">
        <f t="shared" si="5"/>
        <v>#DIV/0!</v>
      </c>
      <c r="J32" s="97" t="e">
        <f t="shared" si="6"/>
        <v>#DIV/0!</v>
      </c>
      <c r="K32" s="97" t="e">
        <f t="shared" si="7"/>
        <v>#DIV/0!</v>
      </c>
      <c r="L32" s="97" t="e">
        <f t="shared" si="8"/>
        <v>#DIV/0!</v>
      </c>
      <c r="M32" s="100"/>
      <c r="N32" s="112"/>
      <c r="O32" s="97"/>
      <c r="P32" s="98">
        <f t="shared" si="9"/>
        <v>0</v>
      </c>
      <c r="Q32" s="99"/>
      <c r="R32" s="97">
        <f t="shared" si="1"/>
        <v>1515.1515151515152</v>
      </c>
      <c r="S32" s="97" t="e">
        <f t="shared" si="10"/>
        <v>#DIV/0!</v>
      </c>
      <c r="T32" s="97" t="e">
        <f t="shared" si="11"/>
        <v>#DIV/0!</v>
      </c>
      <c r="U32" s="97" t="e">
        <f t="shared" si="12"/>
        <v>#DIV/0!</v>
      </c>
      <c r="V32" s="97" t="e">
        <f t="shared" si="13"/>
        <v>#DIV/0!</v>
      </c>
      <c r="W32" s="97" t="e">
        <f t="shared" si="14"/>
        <v>#DIV/0!</v>
      </c>
      <c r="X32" s="97" t="e">
        <f t="shared" si="15"/>
        <v>#DIV/0!</v>
      </c>
      <c r="Y32" s="100"/>
      <c r="Z32" s="105" t="e">
        <f t="shared" si="16"/>
        <v>#DIV/0!</v>
      </c>
    </row>
    <row r="33" spans="2:26" ht="13.5" hidden="1" thickBot="1">
      <c r="B33" s="112"/>
      <c r="C33" s="97"/>
      <c r="D33" s="98">
        <f t="shared" si="2"/>
        <v>0</v>
      </c>
      <c r="E33" s="99"/>
      <c r="F33" s="97">
        <f t="shared" si="0"/>
        <v>1515.1515151515152</v>
      </c>
      <c r="G33" s="97" t="e">
        <f t="shared" si="3"/>
        <v>#DIV/0!</v>
      </c>
      <c r="H33" s="97" t="e">
        <f t="shared" si="4"/>
        <v>#DIV/0!</v>
      </c>
      <c r="I33" s="97" t="e">
        <f t="shared" si="5"/>
        <v>#DIV/0!</v>
      </c>
      <c r="J33" s="97" t="e">
        <f t="shared" si="6"/>
        <v>#DIV/0!</v>
      </c>
      <c r="K33" s="97" t="e">
        <f t="shared" si="7"/>
        <v>#DIV/0!</v>
      </c>
      <c r="L33" s="97" t="e">
        <f t="shared" si="8"/>
        <v>#DIV/0!</v>
      </c>
      <c r="M33" s="100"/>
      <c r="N33" s="112"/>
      <c r="O33" s="97"/>
      <c r="P33" s="98">
        <f t="shared" si="9"/>
        <v>0</v>
      </c>
      <c r="Q33" s="99"/>
      <c r="R33" s="97">
        <f t="shared" si="1"/>
        <v>1515.1515151515152</v>
      </c>
      <c r="S33" s="97" t="e">
        <f t="shared" si="10"/>
        <v>#DIV/0!</v>
      </c>
      <c r="T33" s="97" t="e">
        <f t="shared" si="11"/>
        <v>#DIV/0!</v>
      </c>
      <c r="U33" s="97" t="e">
        <f t="shared" si="12"/>
        <v>#DIV/0!</v>
      </c>
      <c r="V33" s="97" t="e">
        <f t="shared" si="13"/>
        <v>#DIV/0!</v>
      </c>
      <c r="W33" s="97" t="e">
        <f t="shared" si="14"/>
        <v>#DIV/0!</v>
      </c>
      <c r="X33" s="97" t="e">
        <f t="shared" si="15"/>
        <v>#DIV/0!</v>
      </c>
      <c r="Y33" s="100"/>
      <c r="Z33" s="105" t="e">
        <f t="shared" si="16"/>
        <v>#DIV/0!</v>
      </c>
    </row>
    <row r="34" spans="2:26" ht="13.5" hidden="1" thickBot="1">
      <c r="B34" s="112"/>
      <c r="C34" s="97"/>
      <c r="D34" s="98">
        <f t="shared" si="2"/>
        <v>0</v>
      </c>
      <c r="E34" s="99"/>
      <c r="F34" s="97">
        <f t="shared" si="0"/>
        <v>1515.1515151515152</v>
      </c>
      <c r="G34" s="97" t="e">
        <f t="shared" si="3"/>
        <v>#DIV/0!</v>
      </c>
      <c r="H34" s="97" t="e">
        <f t="shared" si="4"/>
        <v>#DIV/0!</v>
      </c>
      <c r="I34" s="97" t="e">
        <f t="shared" si="5"/>
        <v>#DIV/0!</v>
      </c>
      <c r="J34" s="97" t="e">
        <f t="shared" si="6"/>
        <v>#DIV/0!</v>
      </c>
      <c r="K34" s="97" t="e">
        <f t="shared" si="7"/>
        <v>#DIV/0!</v>
      </c>
      <c r="L34" s="97" t="e">
        <f t="shared" si="8"/>
        <v>#DIV/0!</v>
      </c>
      <c r="M34" s="100"/>
      <c r="N34" s="112"/>
      <c r="O34" s="97"/>
      <c r="P34" s="98">
        <f t="shared" si="9"/>
        <v>0</v>
      </c>
      <c r="Q34" s="99"/>
      <c r="R34" s="97">
        <f t="shared" si="1"/>
        <v>1515.1515151515152</v>
      </c>
      <c r="S34" s="97" t="e">
        <f t="shared" si="10"/>
        <v>#DIV/0!</v>
      </c>
      <c r="T34" s="97" t="e">
        <f t="shared" si="11"/>
        <v>#DIV/0!</v>
      </c>
      <c r="U34" s="97" t="e">
        <f t="shared" si="12"/>
        <v>#DIV/0!</v>
      </c>
      <c r="V34" s="97" t="e">
        <f t="shared" si="13"/>
        <v>#DIV/0!</v>
      </c>
      <c r="W34" s="97" t="e">
        <f t="shared" si="14"/>
        <v>#DIV/0!</v>
      </c>
      <c r="X34" s="97" t="e">
        <f t="shared" si="15"/>
        <v>#DIV/0!</v>
      </c>
      <c r="Y34" s="100"/>
      <c r="Z34" s="105" t="e">
        <f t="shared" si="16"/>
        <v>#DIV/0!</v>
      </c>
    </row>
    <row r="35" spans="2:26" ht="13.5" hidden="1" thickBot="1">
      <c r="B35" s="112"/>
      <c r="C35" s="97"/>
      <c r="D35" s="98">
        <f t="shared" si="2"/>
        <v>0</v>
      </c>
      <c r="E35" s="99"/>
      <c r="F35" s="97">
        <f t="shared" si="0"/>
        <v>1515.1515151515152</v>
      </c>
      <c r="G35" s="97" t="e">
        <f t="shared" si="3"/>
        <v>#DIV/0!</v>
      </c>
      <c r="H35" s="97" t="e">
        <f t="shared" si="4"/>
        <v>#DIV/0!</v>
      </c>
      <c r="I35" s="97" t="e">
        <f t="shared" si="5"/>
        <v>#DIV/0!</v>
      </c>
      <c r="J35" s="97" t="e">
        <f t="shared" si="6"/>
        <v>#DIV/0!</v>
      </c>
      <c r="K35" s="97" t="e">
        <f t="shared" si="7"/>
        <v>#DIV/0!</v>
      </c>
      <c r="L35" s="97" t="e">
        <f t="shared" si="8"/>
        <v>#DIV/0!</v>
      </c>
      <c r="M35" s="100"/>
      <c r="N35" s="112"/>
      <c r="O35" s="97"/>
      <c r="P35" s="98">
        <f t="shared" si="9"/>
        <v>0</v>
      </c>
      <c r="Q35" s="99"/>
      <c r="R35" s="97">
        <f t="shared" si="1"/>
        <v>1515.1515151515152</v>
      </c>
      <c r="S35" s="97" t="e">
        <f t="shared" si="10"/>
        <v>#DIV/0!</v>
      </c>
      <c r="T35" s="97" t="e">
        <f t="shared" si="11"/>
        <v>#DIV/0!</v>
      </c>
      <c r="U35" s="97" t="e">
        <f t="shared" si="12"/>
        <v>#DIV/0!</v>
      </c>
      <c r="V35" s="97" t="e">
        <f t="shared" si="13"/>
        <v>#DIV/0!</v>
      </c>
      <c r="W35" s="97" t="e">
        <f t="shared" si="14"/>
        <v>#DIV/0!</v>
      </c>
      <c r="X35" s="97" t="e">
        <f t="shared" si="15"/>
        <v>#DIV/0!</v>
      </c>
      <c r="Y35" s="100"/>
      <c r="Z35" s="105" t="e">
        <f t="shared" si="16"/>
        <v>#DIV/0!</v>
      </c>
    </row>
    <row r="36" spans="2:26" ht="13.5" hidden="1" thickBot="1">
      <c r="B36" s="112"/>
      <c r="C36" s="97"/>
      <c r="D36" s="98">
        <f t="shared" si="2"/>
        <v>0</v>
      </c>
      <c r="E36" s="99"/>
      <c r="F36" s="97">
        <f t="shared" si="0"/>
        <v>1515.1515151515152</v>
      </c>
      <c r="G36" s="97" t="e">
        <f t="shared" si="3"/>
        <v>#DIV/0!</v>
      </c>
      <c r="H36" s="97" t="e">
        <f t="shared" si="4"/>
        <v>#DIV/0!</v>
      </c>
      <c r="I36" s="97" t="e">
        <f t="shared" si="5"/>
        <v>#DIV/0!</v>
      </c>
      <c r="J36" s="97" t="e">
        <f t="shared" si="6"/>
        <v>#DIV/0!</v>
      </c>
      <c r="K36" s="97" t="e">
        <f t="shared" si="7"/>
        <v>#DIV/0!</v>
      </c>
      <c r="L36" s="97" t="e">
        <f t="shared" si="8"/>
        <v>#DIV/0!</v>
      </c>
      <c r="M36" s="100"/>
      <c r="N36" s="112"/>
      <c r="O36" s="97"/>
      <c r="P36" s="98">
        <f t="shared" si="9"/>
        <v>0</v>
      </c>
      <c r="Q36" s="99"/>
      <c r="R36" s="97">
        <f t="shared" si="1"/>
        <v>1515.1515151515152</v>
      </c>
      <c r="S36" s="97" t="e">
        <f t="shared" si="10"/>
        <v>#DIV/0!</v>
      </c>
      <c r="T36" s="97" t="e">
        <f t="shared" si="11"/>
        <v>#DIV/0!</v>
      </c>
      <c r="U36" s="97" t="e">
        <f t="shared" si="12"/>
        <v>#DIV/0!</v>
      </c>
      <c r="V36" s="97" t="e">
        <f t="shared" si="13"/>
        <v>#DIV/0!</v>
      </c>
      <c r="W36" s="97" t="e">
        <f t="shared" si="14"/>
        <v>#DIV/0!</v>
      </c>
      <c r="X36" s="97" t="e">
        <f t="shared" si="15"/>
        <v>#DIV/0!</v>
      </c>
      <c r="Y36" s="100"/>
      <c r="Z36" s="105" t="e">
        <f t="shared" si="16"/>
        <v>#DIV/0!</v>
      </c>
    </row>
    <row r="37" spans="2:26" ht="13.5" hidden="1" thickBot="1">
      <c r="B37" s="112"/>
      <c r="C37" s="97"/>
      <c r="D37" s="98">
        <f t="shared" si="2"/>
        <v>0</v>
      </c>
      <c r="E37" s="99"/>
      <c r="F37" s="97">
        <f t="shared" si="0"/>
        <v>1515.1515151515152</v>
      </c>
      <c r="G37" s="97" t="e">
        <f t="shared" si="3"/>
        <v>#DIV/0!</v>
      </c>
      <c r="H37" s="97" t="e">
        <f t="shared" si="4"/>
        <v>#DIV/0!</v>
      </c>
      <c r="I37" s="97" t="e">
        <f t="shared" si="5"/>
        <v>#DIV/0!</v>
      </c>
      <c r="J37" s="97" t="e">
        <f t="shared" si="6"/>
        <v>#DIV/0!</v>
      </c>
      <c r="K37" s="97" t="e">
        <f t="shared" si="7"/>
        <v>#DIV/0!</v>
      </c>
      <c r="L37" s="97" t="e">
        <f t="shared" si="8"/>
        <v>#DIV/0!</v>
      </c>
      <c r="M37" s="100"/>
      <c r="N37" s="112"/>
      <c r="O37" s="97"/>
      <c r="P37" s="98">
        <f t="shared" si="9"/>
        <v>0</v>
      </c>
      <c r="Q37" s="99"/>
      <c r="R37" s="97">
        <f t="shared" si="1"/>
        <v>1515.1515151515152</v>
      </c>
      <c r="S37" s="97" t="e">
        <f t="shared" si="10"/>
        <v>#DIV/0!</v>
      </c>
      <c r="T37" s="97" t="e">
        <f t="shared" si="11"/>
        <v>#DIV/0!</v>
      </c>
      <c r="U37" s="97" t="e">
        <f t="shared" si="12"/>
        <v>#DIV/0!</v>
      </c>
      <c r="V37" s="97" t="e">
        <f t="shared" si="13"/>
        <v>#DIV/0!</v>
      </c>
      <c r="W37" s="97" t="e">
        <f t="shared" si="14"/>
        <v>#DIV/0!</v>
      </c>
      <c r="X37" s="97" t="e">
        <f t="shared" si="15"/>
        <v>#DIV/0!</v>
      </c>
      <c r="Y37" s="100"/>
      <c r="Z37" s="105" t="e">
        <f t="shared" si="16"/>
        <v>#DIV/0!</v>
      </c>
    </row>
    <row r="38" spans="2:26" ht="13.5" hidden="1" thickBot="1">
      <c r="B38" s="112"/>
      <c r="C38" s="97"/>
      <c r="D38" s="98">
        <f t="shared" si="2"/>
        <v>0</v>
      </c>
      <c r="E38" s="99"/>
      <c r="F38" s="97">
        <f t="shared" si="0"/>
        <v>1515.1515151515152</v>
      </c>
      <c r="G38" s="97" t="e">
        <f t="shared" si="3"/>
        <v>#DIV/0!</v>
      </c>
      <c r="H38" s="97" t="e">
        <f t="shared" si="4"/>
        <v>#DIV/0!</v>
      </c>
      <c r="I38" s="97" t="e">
        <f t="shared" si="5"/>
        <v>#DIV/0!</v>
      </c>
      <c r="J38" s="97" t="e">
        <f t="shared" si="6"/>
        <v>#DIV/0!</v>
      </c>
      <c r="K38" s="97" t="e">
        <f t="shared" si="7"/>
        <v>#DIV/0!</v>
      </c>
      <c r="L38" s="97" t="e">
        <f t="shared" si="8"/>
        <v>#DIV/0!</v>
      </c>
      <c r="M38" s="100"/>
      <c r="N38" s="112"/>
      <c r="O38" s="97"/>
      <c r="P38" s="98">
        <f t="shared" si="9"/>
        <v>0</v>
      </c>
      <c r="Q38" s="99"/>
      <c r="R38" s="97">
        <f t="shared" si="1"/>
        <v>1515.1515151515152</v>
      </c>
      <c r="S38" s="97" t="e">
        <f t="shared" si="10"/>
        <v>#DIV/0!</v>
      </c>
      <c r="T38" s="97" t="e">
        <f t="shared" si="11"/>
        <v>#DIV/0!</v>
      </c>
      <c r="U38" s="97" t="e">
        <f t="shared" si="12"/>
        <v>#DIV/0!</v>
      </c>
      <c r="V38" s="97" t="e">
        <f t="shared" si="13"/>
        <v>#DIV/0!</v>
      </c>
      <c r="W38" s="97" t="e">
        <f t="shared" si="14"/>
        <v>#DIV/0!</v>
      </c>
      <c r="X38" s="97" t="e">
        <f t="shared" si="15"/>
        <v>#DIV/0!</v>
      </c>
      <c r="Y38" s="100"/>
      <c r="Z38" s="105" t="e">
        <f t="shared" si="16"/>
        <v>#DIV/0!</v>
      </c>
    </row>
    <row r="39" spans="2:26" ht="13.5" hidden="1" thickBot="1">
      <c r="B39" s="112"/>
      <c r="C39" s="97"/>
      <c r="D39" s="98">
        <f t="shared" si="2"/>
        <v>0</v>
      </c>
      <c r="E39" s="99"/>
      <c r="F39" s="97">
        <f t="shared" si="0"/>
        <v>1515.1515151515152</v>
      </c>
      <c r="G39" s="97" t="e">
        <f t="shared" si="3"/>
        <v>#DIV/0!</v>
      </c>
      <c r="H39" s="97" t="e">
        <f t="shared" si="4"/>
        <v>#DIV/0!</v>
      </c>
      <c r="I39" s="97" t="e">
        <f t="shared" si="5"/>
        <v>#DIV/0!</v>
      </c>
      <c r="J39" s="97" t="e">
        <f t="shared" si="6"/>
        <v>#DIV/0!</v>
      </c>
      <c r="K39" s="97" t="e">
        <f t="shared" si="7"/>
        <v>#DIV/0!</v>
      </c>
      <c r="L39" s="97" t="e">
        <f t="shared" si="8"/>
        <v>#DIV/0!</v>
      </c>
      <c r="M39" s="100"/>
      <c r="N39" s="112"/>
      <c r="O39" s="97"/>
      <c r="P39" s="98">
        <f t="shared" si="9"/>
        <v>0</v>
      </c>
      <c r="Q39" s="99"/>
      <c r="R39" s="97">
        <f t="shared" si="1"/>
        <v>1515.1515151515152</v>
      </c>
      <c r="S39" s="97" t="e">
        <f t="shared" si="10"/>
        <v>#DIV/0!</v>
      </c>
      <c r="T39" s="97" t="e">
        <f t="shared" si="11"/>
        <v>#DIV/0!</v>
      </c>
      <c r="U39" s="97" t="e">
        <f t="shared" si="12"/>
        <v>#DIV/0!</v>
      </c>
      <c r="V39" s="97" t="e">
        <f t="shared" si="13"/>
        <v>#DIV/0!</v>
      </c>
      <c r="W39" s="97" t="e">
        <f t="shared" si="14"/>
        <v>#DIV/0!</v>
      </c>
      <c r="X39" s="97" t="e">
        <f t="shared" si="15"/>
        <v>#DIV/0!</v>
      </c>
      <c r="Y39" s="100"/>
      <c r="Z39" s="105" t="e">
        <f t="shared" si="16"/>
        <v>#DIV/0!</v>
      </c>
    </row>
    <row r="40" spans="2:26" ht="13.5" hidden="1" thickBot="1">
      <c r="B40" s="112"/>
      <c r="C40" s="97"/>
      <c r="D40" s="98">
        <f t="shared" si="2"/>
        <v>0</v>
      </c>
      <c r="E40" s="99"/>
      <c r="F40" s="97">
        <f t="shared" si="0"/>
        <v>1515.1515151515152</v>
      </c>
      <c r="G40" s="97" t="e">
        <f t="shared" si="3"/>
        <v>#DIV/0!</v>
      </c>
      <c r="H40" s="97" t="e">
        <f t="shared" si="4"/>
        <v>#DIV/0!</v>
      </c>
      <c r="I40" s="97" t="e">
        <f t="shared" si="5"/>
        <v>#DIV/0!</v>
      </c>
      <c r="J40" s="97" t="e">
        <f t="shared" si="6"/>
        <v>#DIV/0!</v>
      </c>
      <c r="K40" s="97" t="e">
        <f t="shared" si="7"/>
        <v>#DIV/0!</v>
      </c>
      <c r="L40" s="97" t="e">
        <f t="shared" si="8"/>
        <v>#DIV/0!</v>
      </c>
      <c r="M40" s="100"/>
      <c r="N40" s="112"/>
      <c r="O40" s="97"/>
      <c r="P40" s="98">
        <f t="shared" si="9"/>
        <v>0</v>
      </c>
      <c r="Q40" s="99"/>
      <c r="R40" s="97">
        <f t="shared" si="1"/>
        <v>1515.1515151515152</v>
      </c>
      <c r="S40" s="97" t="e">
        <f t="shared" si="10"/>
        <v>#DIV/0!</v>
      </c>
      <c r="T40" s="97" t="e">
        <f t="shared" si="11"/>
        <v>#DIV/0!</v>
      </c>
      <c r="U40" s="97" t="e">
        <f t="shared" si="12"/>
        <v>#DIV/0!</v>
      </c>
      <c r="V40" s="97" t="e">
        <f t="shared" si="13"/>
        <v>#DIV/0!</v>
      </c>
      <c r="W40" s="97" t="e">
        <f t="shared" si="14"/>
        <v>#DIV/0!</v>
      </c>
      <c r="X40" s="97" t="e">
        <f t="shared" si="15"/>
        <v>#DIV/0!</v>
      </c>
      <c r="Y40" s="100"/>
      <c r="Z40" s="105" t="e">
        <f t="shared" si="16"/>
        <v>#DIV/0!</v>
      </c>
    </row>
    <row r="41" spans="2:26" ht="13.5" hidden="1" thickBot="1">
      <c r="B41" s="112"/>
      <c r="C41" s="97"/>
      <c r="D41" s="98">
        <f t="shared" si="2"/>
        <v>0</v>
      </c>
      <c r="E41" s="99"/>
      <c r="F41" s="97">
        <f t="shared" si="0"/>
        <v>1515.1515151515152</v>
      </c>
      <c r="G41" s="97" t="e">
        <f t="shared" si="3"/>
        <v>#DIV/0!</v>
      </c>
      <c r="H41" s="97" t="e">
        <f t="shared" si="4"/>
        <v>#DIV/0!</v>
      </c>
      <c r="I41" s="97" t="e">
        <f t="shared" si="5"/>
        <v>#DIV/0!</v>
      </c>
      <c r="J41" s="97" t="e">
        <f t="shared" si="6"/>
        <v>#DIV/0!</v>
      </c>
      <c r="K41" s="97" t="e">
        <f t="shared" si="7"/>
        <v>#DIV/0!</v>
      </c>
      <c r="L41" s="97" t="e">
        <f t="shared" si="8"/>
        <v>#DIV/0!</v>
      </c>
      <c r="M41" s="100"/>
      <c r="N41" s="112"/>
      <c r="O41" s="97"/>
      <c r="P41" s="98">
        <f t="shared" si="9"/>
        <v>0</v>
      </c>
      <c r="Q41" s="99"/>
      <c r="R41" s="97">
        <f t="shared" si="1"/>
        <v>1515.1515151515152</v>
      </c>
      <c r="S41" s="97" t="e">
        <f t="shared" si="10"/>
        <v>#DIV/0!</v>
      </c>
      <c r="T41" s="97" t="e">
        <f t="shared" si="11"/>
        <v>#DIV/0!</v>
      </c>
      <c r="U41" s="97" t="e">
        <f t="shared" si="12"/>
        <v>#DIV/0!</v>
      </c>
      <c r="V41" s="97" t="e">
        <f t="shared" si="13"/>
        <v>#DIV/0!</v>
      </c>
      <c r="W41" s="97" t="e">
        <f t="shared" si="14"/>
        <v>#DIV/0!</v>
      </c>
      <c r="X41" s="97" t="e">
        <f t="shared" si="15"/>
        <v>#DIV/0!</v>
      </c>
      <c r="Y41" s="100"/>
      <c r="Z41" s="105" t="e">
        <f t="shared" si="16"/>
        <v>#DIV/0!</v>
      </c>
    </row>
    <row r="42" spans="2:26" ht="13.5" hidden="1" thickBot="1">
      <c r="B42" s="112"/>
      <c r="C42" s="97"/>
      <c r="D42" s="98">
        <f t="shared" si="2"/>
        <v>0</v>
      </c>
      <c r="E42" s="99"/>
      <c r="F42" s="97">
        <f t="shared" si="0"/>
        <v>1515.1515151515152</v>
      </c>
      <c r="G42" s="97" t="e">
        <f t="shared" si="3"/>
        <v>#DIV/0!</v>
      </c>
      <c r="H42" s="97" t="e">
        <f t="shared" si="4"/>
        <v>#DIV/0!</v>
      </c>
      <c r="I42" s="97" t="e">
        <f t="shared" si="5"/>
        <v>#DIV/0!</v>
      </c>
      <c r="J42" s="97" t="e">
        <f t="shared" si="6"/>
        <v>#DIV/0!</v>
      </c>
      <c r="K42" s="97" t="e">
        <f t="shared" si="7"/>
        <v>#DIV/0!</v>
      </c>
      <c r="L42" s="97" t="e">
        <f t="shared" si="8"/>
        <v>#DIV/0!</v>
      </c>
      <c r="M42" s="100"/>
      <c r="N42" s="112"/>
      <c r="O42" s="97"/>
      <c r="P42" s="98">
        <f t="shared" si="9"/>
        <v>0</v>
      </c>
      <c r="Q42" s="99"/>
      <c r="R42" s="97">
        <f t="shared" si="1"/>
        <v>1515.1515151515152</v>
      </c>
      <c r="S42" s="97" t="e">
        <f t="shared" si="10"/>
        <v>#DIV/0!</v>
      </c>
      <c r="T42" s="97" t="e">
        <f t="shared" si="11"/>
        <v>#DIV/0!</v>
      </c>
      <c r="U42" s="97" t="e">
        <f t="shared" si="12"/>
        <v>#DIV/0!</v>
      </c>
      <c r="V42" s="97" t="e">
        <f t="shared" si="13"/>
        <v>#DIV/0!</v>
      </c>
      <c r="W42" s="97" t="e">
        <f t="shared" si="14"/>
        <v>#DIV/0!</v>
      </c>
      <c r="X42" s="97" t="e">
        <f t="shared" si="15"/>
        <v>#DIV/0!</v>
      </c>
      <c r="Y42" s="100"/>
      <c r="Z42" s="105" t="e">
        <f t="shared" si="16"/>
        <v>#DIV/0!</v>
      </c>
    </row>
    <row r="43" spans="2:26" ht="13.5" hidden="1" thickBot="1">
      <c r="B43" s="112"/>
      <c r="C43" s="97"/>
      <c r="D43" s="98">
        <f t="shared" si="2"/>
        <v>0</v>
      </c>
      <c r="E43" s="99"/>
      <c r="F43" s="97">
        <f t="shared" si="0"/>
        <v>1515.1515151515152</v>
      </c>
      <c r="G43" s="97" t="e">
        <f t="shared" si="3"/>
        <v>#DIV/0!</v>
      </c>
      <c r="H43" s="97" t="e">
        <f t="shared" si="4"/>
        <v>#DIV/0!</v>
      </c>
      <c r="I43" s="97" t="e">
        <f t="shared" si="5"/>
        <v>#DIV/0!</v>
      </c>
      <c r="J43" s="97" t="e">
        <f t="shared" si="6"/>
        <v>#DIV/0!</v>
      </c>
      <c r="K43" s="97" t="e">
        <f t="shared" si="7"/>
        <v>#DIV/0!</v>
      </c>
      <c r="L43" s="97" t="e">
        <f t="shared" si="8"/>
        <v>#DIV/0!</v>
      </c>
      <c r="M43" s="100"/>
      <c r="N43" s="112"/>
      <c r="O43" s="97"/>
      <c r="P43" s="98">
        <f t="shared" si="9"/>
        <v>0</v>
      </c>
      <c r="Q43" s="99"/>
      <c r="R43" s="97">
        <f t="shared" si="1"/>
        <v>1515.1515151515152</v>
      </c>
      <c r="S43" s="97" t="e">
        <f t="shared" si="10"/>
        <v>#DIV/0!</v>
      </c>
      <c r="T43" s="97" t="e">
        <f t="shared" si="11"/>
        <v>#DIV/0!</v>
      </c>
      <c r="U43" s="97" t="e">
        <f t="shared" si="12"/>
        <v>#DIV/0!</v>
      </c>
      <c r="V43" s="97" t="e">
        <f t="shared" si="13"/>
        <v>#DIV/0!</v>
      </c>
      <c r="W43" s="97" t="e">
        <f t="shared" si="14"/>
        <v>#DIV/0!</v>
      </c>
      <c r="X43" s="97" t="e">
        <f t="shared" si="15"/>
        <v>#DIV/0!</v>
      </c>
      <c r="Y43" s="100"/>
      <c r="Z43" s="105" t="e">
        <f t="shared" si="16"/>
        <v>#DIV/0!</v>
      </c>
    </row>
    <row r="44" spans="2:26" ht="13.5" thickBot="1">
      <c r="B44" s="112"/>
      <c r="C44" s="97"/>
      <c r="D44" s="98">
        <f t="shared" si="2"/>
        <v>0</v>
      </c>
      <c r="E44" s="99"/>
      <c r="F44" s="97">
        <f t="shared" si="0"/>
        <v>1515.1515151515152</v>
      </c>
      <c r="G44" s="97" t="e">
        <f t="shared" si="3"/>
        <v>#DIV/0!</v>
      </c>
      <c r="H44" s="97" t="e">
        <f t="shared" si="4"/>
        <v>#DIV/0!</v>
      </c>
      <c r="I44" s="97" t="e">
        <f t="shared" si="5"/>
        <v>#DIV/0!</v>
      </c>
      <c r="J44" s="97" t="e">
        <f t="shared" si="6"/>
        <v>#DIV/0!</v>
      </c>
      <c r="K44" s="97" t="e">
        <f t="shared" si="7"/>
        <v>#DIV/0!</v>
      </c>
      <c r="L44" s="97" t="e">
        <f t="shared" si="8"/>
        <v>#DIV/0!</v>
      </c>
      <c r="M44" s="100"/>
      <c r="N44" s="112"/>
      <c r="O44" s="97"/>
      <c r="P44" s="98">
        <f t="shared" si="9"/>
        <v>0</v>
      </c>
      <c r="Q44" s="99"/>
      <c r="R44" s="97">
        <f t="shared" si="1"/>
        <v>1515.1515151515152</v>
      </c>
      <c r="S44" s="97" t="e">
        <f t="shared" si="10"/>
        <v>#DIV/0!</v>
      </c>
      <c r="T44" s="97" t="e">
        <f t="shared" si="11"/>
        <v>#DIV/0!</v>
      </c>
      <c r="U44" s="97" t="e">
        <f t="shared" si="12"/>
        <v>#DIV/0!</v>
      </c>
      <c r="V44" s="97" t="e">
        <f t="shared" si="13"/>
        <v>#DIV/0!</v>
      </c>
      <c r="W44" s="97" t="e">
        <f t="shared" si="14"/>
        <v>#DIV/0!</v>
      </c>
      <c r="X44" s="97" t="e">
        <f t="shared" si="15"/>
        <v>#DIV/0!</v>
      </c>
      <c r="Y44" s="100"/>
      <c r="Z44" s="105" t="e">
        <f t="shared" si="16"/>
        <v>#DIV/0!</v>
      </c>
    </row>
    <row r="45" spans="2:26" ht="13.5" thickBot="1">
      <c r="B45" s="112"/>
      <c r="C45" s="97"/>
      <c r="D45" s="98">
        <f t="shared" si="2"/>
        <v>0</v>
      </c>
      <c r="E45" s="99"/>
      <c r="F45" s="97">
        <f t="shared" si="0"/>
        <v>1515.1515151515152</v>
      </c>
      <c r="G45" s="97" t="e">
        <f t="shared" si="3"/>
        <v>#DIV/0!</v>
      </c>
      <c r="H45" s="97" t="e">
        <f t="shared" si="4"/>
        <v>#DIV/0!</v>
      </c>
      <c r="I45" s="97" t="e">
        <f t="shared" si="5"/>
        <v>#DIV/0!</v>
      </c>
      <c r="J45" s="97" t="e">
        <f t="shared" si="6"/>
        <v>#DIV/0!</v>
      </c>
      <c r="K45" s="97" t="e">
        <f t="shared" si="7"/>
        <v>#DIV/0!</v>
      </c>
      <c r="L45" s="97" t="e">
        <f t="shared" si="8"/>
        <v>#DIV/0!</v>
      </c>
      <c r="M45" s="100"/>
      <c r="N45" s="112"/>
      <c r="O45" s="97"/>
      <c r="P45" s="98">
        <f t="shared" si="9"/>
        <v>0</v>
      </c>
      <c r="Q45" s="99"/>
      <c r="R45" s="97">
        <f t="shared" si="1"/>
        <v>1515.1515151515152</v>
      </c>
      <c r="S45" s="97" t="e">
        <f t="shared" si="10"/>
        <v>#DIV/0!</v>
      </c>
      <c r="T45" s="97" t="e">
        <f t="shared" si="11"/>
        <v>#DIV/0!</v>
      </c>
      <c r="U45" s="97" t="e">
        <f t="shared" si="12"/>
        <v>#DIV/0!</v>
      </c>
      <c r="V45" s="97" t="e">
        <f t="shared" si="13"/>
        <v>#DIV/0!</v>
      </c>
      <c r="W45" s="97" t="e">
        <f t="shared" si="14"/>
        <v>#DIV/0!</v>
      </c>
      <c r="X45" s="97" t="e">
        <f t="shared" si="15"/>
        <v>#DIV/0!</v>
      </c>
      <c r="Y45" s="100"/>
      <c r="Z45" s="105" t="e">
        <f t="shared" si="16"/>
        <v>#DIV/0!</v>
      </c>
    </row>
    <row r="46" spans="2:26" ht="13.5" thickBot="1">
      <c r="B46" s="112"/>
      <c r="C46" s="97"/>
      <c r="D46" s="98">
        <f t="shared" si="2"/>
        <v>0</v>
      </c>
      <c r="E46" s="99"/>
      <c r="F46" s="97">
        <f t="shared" si="0"/>
        <v>1515.1515151515152</v>
      </c>
      <c r="G46" s="97" t="e">
        <f t="shared" si="3"/>
        <v>#DIV/0!</v>
      </c>
      <c r="H46" s="97" t="e">
        <f t="shared" si="4"/>
        <v>#DIV/0!</v>
      </c>
      <c r="I46" s="97" t="e">
        <f t="shared" si="5"/>
        <v>#DIV/0!</v>
      </c>
      <c r="J46" s="97" t="e">
        <f t="shared" si="6"/>
        <v>#DIV/0!</v>
      </c>
      <c r="K46" s="97" t="e">
        <f t="shared" si="7"/>
        <v>#DIV/0!</v>
      </c>
      <c r="L46" s="97" t="e">
        <f t="shared" si="8"/>
        <v>#DIV/0!</v>
      </c>
      <c r="M46" s="100"/>
      <c r="N46" s="112"/>
      <c r="O46" s="97"/>
      <c r="P46" s="98">
        <f t="shared" si="9"/>
        <v>0</v>
      </c>
      <c r="Q46" s="99"/>
      <c r="R46" s="97">
        <f t="shared" si="1"/>
        <v>1515.1515151515152</v>
      </c>
      <c r="S46" s="97" t="e">
        <f t="shared" si="10"/>
        <v>#DIV/0!</v>
      </c>
      <c r="T46" s="97" t="e">
        <f t="shared" si="11"/>
        <v>#DIV/0!</v>
      </c>
      <c r="U46" s="97" t="e">
        <f t="shared" si="12"/>
        <v>#DIV/0!</v>
      </c>
      <c r="V46" s="97" t="e">
        <f t="shared" si="13"/>
        <v>#DIV/0!</v>
      </c>
      <c r="W46" s="97" t="e">
        <f t="shared" si="14"/>
        <v>#DIV/0!</v>
      </c>
      <c r="X46" s="97" t="e">
        <f t="shared" si="15"/>
        <v>#DIV/0!</v>
      </c>
      <c r="Y46" s="100"/>
      <c r="Z46" s="105" t="e">
        <f t="shared" si="16"/>
        <v>#DIV/0!</v>
      </c>
    </row>
    <row r="47" spans="2:27" ht="13.5" thickBot="1">
      <c r="B47" s="112"/>
      <c r="C47" s="97"/>
      <c r="D47" s="98">
        <f t="shared" si="2"/>
        <v>0</v>
      </c>
      <c r="E47" s="99"/>
      <c r="F47" s="97">
        <f t="shared" si="0"/>
        <v>1515.1515151515152</v>
      </c>
      <c r="G47" s="97" t="e">
        <f t="shared" si="3"/>
        <v>#DIV/0!</v>
      </c>
      <c r="H47" s="97" t="e">
        <f t="shared" si="4"/>
        <v>#DIV/0!</v>
      </c>
      <c r="I47" s="97" t="e">
        <f t="shared" si="5"/>
        <v>#DIV/0!</v>
      </c>
      <c r="J47" s="97" t="e">
        <f t="shared" si="6"/>
        <v>#DIV/0!</v>
      </c>
      <c r="K47" s="97" t="e">
        <f t="shared" si="7"/>
        <v>#DIV/0!</v>
      </c>
      <c r="L47" s="97" t="e">
        <f t="shared" si="8"/>
        <v>#DIV/0!</v>
      </c>
      <c r="M47" s="100"/>
      <c r="N47" s="112"/>
      <c r="O47" s="97"/>
      <c r="P47" s="98">
        <f t="shared" si="9"/>
        <v>0</v>
      </c>
      <c r="Q47" s="99"/>
      <c r="R47" s="97">
        <f t="shared" si="1"/>
        <v>1515.1515151515152</v>
      </c>
      <c r="S47" s="97" t="e">
        <f t="shared" si="10"/>
        <v>#DIV/0!</v>
      </c>
      <c r="T47" s="97" t="e">
        <f t="shared" si="11"/>
        <v>#DIV/0!</v>
      </c>
      <c r="U47" s="97" t="e">
        <f t="shared" si="12"/>
        <v>#DIV/0!</v>
      </c>
      <c r="V47" s="97" t="e">
        <f t="shared" si="13"/>
        <v>#DIV/0!</v>
      </c>
      <c r="W47" s="97" t="e">
        <f t="shared" si="14"/>
        <v>#DIV/0!</v>
      </c>
      <c r="X47" s="97" t="e">
        <f t="shared" si="15"/>
        <v>#DIV/0!</v>
      </c>
      <c r="Y47" s="100"/>
      <c r="Z47" s="105" t="e">
        <f t="shared" si="16"/>
        <v>#DIV/0!</v>
      </c>
      <c r="AA47" s="49" t="s">
        <v>18</v>
      </c>
    </row>
    <row r="48" spans="2:26" ht="13.5" thickBot="1">
      <c r="B48" s="112"/>
      <c r="C48" s="97"/>
      <c r="D48" s="98">
        <f t="shared" si="2"/>
        <v>0</v>
      </c>
      <c r="E48" s="99"/>
      <c r="F48" s="97">
        <f t="shared" si="0"/>
        <v>1515.1515151515152</v>
      </c>
      <c r="G48" s="97" t="e">
        <f t="shared" si="3"/>
        <v>#DIV/0!</v>
      </c>
      <c r="H48" s="97" t="e">
        <f t="shared" si="4"/>
        <v>#DIV/0!</v>
      </c>
      <c r="I48" s="97" t="e">
        <f t="shared" si="5"/>
        <v>#DIV/0!</v>
      </c>
      <c r="J48" s="97" t="e">
        <f t="shared" si="6"/>
        <v>#DIV/0!</v>
      </c>
      <c r="K48" s="97" t="e">
        <f t="shared" si="7"/>
        <v>#DIV/0!</v>
      </c>
      <c r="L48" s="97" t="e">
        <f t="shared" si="8"/>
        <v>#DIV/0!</v>
      </c>
      <c r="M48" s="100"/>
      <c r="N48" s="112"/>
      <c r="O48" s="97"/>
      <c r="P48" s="98">
        <f t="shared" si="9"/>
        <v>0</v>
      </c>
      <c r="Q48" s="99"/>
      <c r="R48" s="97">
        <f t="shared" si="1"/>
        <v>1515.1515151515152</v>
      </c>
      <c r="S48" s="97" t="e">
        <f t="shared" si="10"/>
        <v>#DIV/0!</v>
      </c>
      <c r="T48" s="97" t="e">
        <f t="shared" si="11"/>
        <v>#DIV/0!</v>
      </c>
      <c r="U48" s="97" t="e">
        <f t="shared" si="12"/>
        <v>#DIV/0!</v>
      </c>
      <c r="V48" s="97" t="e">
        <f t="shared" si="13"/>
        <v>#DIV/0!</v>
      </c>
      <c r="W48" s="97" t="e">
        <f t="shared" si="14"/>
        <v>#DIV/0!</v>
      </c>
      <c r="X48" s="97" t="e">
        <f t="shared" si="15"/>
        <v>#DIV/0!</v>
      </c>
      <c r="Y48" s="100"/>
      <c r="Z48" s="105" t="e">
        <f t="shared" si="16"/>
        <v>#DIV/0!</v>
      </c>
    </row>
    <row r="49" spans="2:26" ht="13.5" thickBot="1">
      <c r="B49" s="112"/>
      <c r="C49" s="97"/>
      <c r="D49" s="98">
        <f>C49/1000</f>
        <v>0</v>
      </c>
      <c r="E49" s="99"/>
      <c r="F49" s="97">
        <f t="shared" si="0"/>
        <v>1515.1515151515152</v>
      </c>
      <c r="G49" s="97" t="e">
        <f>1/E49</f>
        <v>#DIV/0!</v>
      </c>
      <c r="H49" s="97" t="e">
        <f>D49*F49*G49</f>
        <v>#DIV/0!</v>
      </c>
      <c r="I49" s="97" t="e">
        <f>H49*1000</f>
        <v>#DIV/0!</v>
      </c>
      <c r="J49" s="97" t="e">
        <f>((M49)*(20)/I49)</f>
        <v>#DIV/0!</v>
      </c>
      <c r="K49" s="97" t="e">
        <f>20-J49</f>
        <v>#DIV/0!</v>
      </c>
      <c r="L49" s="97" t="e">
        <f>40/M49</f>
        <v>#DIV/0!</v>
      </c>
      <c r="M49" s="100"/>
      <c r="N49" s="112"/>
      <c r="O49" s="97"/>
      <c r="P49" s="98">
        <f>O49/1000</f>
        <v>0</v>
      </c>
      <c r="Q49" s="99"/>
      <c r="R49" s="97">
        <f t="shared" si="1"/>
        <v>1515.1515151515152</v>
      </c>
      <c r="S49" s="97" t="e">
        <f>1/Q49</f>
        <v>#DIV/0!</v>
      </c>
      <c r="T49" s="97" t="e">
        <f>P49*R49*S49</f>
        <v>#DIV/0!</v>
      </c>
      <c r="U49" s="97" t="e">
        <f>T49*1000</f>
        <v>#DIV/0!</v>
      </c>
      <c r="V49" s="97" t="e">
        <f>((Y49)*(20)/U49)</f>
        <v>#DIV/0!</v>
      </c>
      <c r="W49" s="97" t="e">
        <f>20-V49</f>
        <v>#DIV/0!</v>
      </c>
      <c r="X49" s="97" t="e">
        <f>40/Y49</f>
        <v>#DIV/0!</v>
      </c>
      <c r="Y49" s="100"/>
      <c r="Z49" s="105" t="e">
        <f>SUM(L49,X49)</f>
        <v>#DIV/0!</v>
      </c>
    </row>
  </sheetData>
  <sheetProtection/>
  <conditionalFormatting sqref="Z10:Z49">
    <cfRule type="cellIs" priority="11" dxfId="0" operator="greaterThan">
      <formula>15</formula>
    </cfRule>
  </conditionalFormatting>
  <conditionalFormatting sqref="Z10:Z49">
    <cfRule type="cellIs" priority="10" dxfId="1" operator="lessThan">
      <formula>15</formula>
    </cfRule>
  </conditionalFormatting>
  <conditionalFormatting sqref="K10:K49 W10:W49">
    <cfRule type="cellIs" priority="9" dxfId="4" operator="lessThan">
      <formula>0</formula>
    </cfRule>
  </conditionalFormatting>
  <printOptions/>
  <pageMargins left="0.7" right="0.7" top="0.75" bottom="0.75" header="0.3" footer="0.3"/>
  <pageSetup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8">
      <selection activeCell="E24" sqref="E24"/>
    </sheetView>
  </sheetViews>
  <sheetFormatPr defaultColWidth="9.140625" defaultRowHeight="15"/>
  <cols>
    <col min="2" max="2" width="4.57421875" style="0" customWidth="1"/>
    <col min="3" max="3" width="17.57421875" style="0" customWidth="1"/>
    <col min="4" max="4" width="9.00390625" style="0" customWidth="1"/>
    <col min="5" max="5" width="7.421875" style="0" customWidth="1"/>
    <col min="6" max="6" width="8.7109375" style="0" customWidth="1"/>
    <col min="7" max="7" width="11.140625" style="0" customWidth="1"/>
    <col min="8" max="8" width="8.7109375" style="0" customWidth="1"/>
    <col min="9" max="9" width="8.00390625" style="0" customWidth="1"/>
    <col min="10" max="10" width="7.8515625" style="0" customWidth="1"/>
    <col min="11" max="12" width="9.8515625" style="0" customWidth="1"/>
    <col min="13" max="13" width="10.57421875" style="0" customWidth="1"/>
    <col min="14" max="14" width="7.57421875" style="0" customWidth="1"/>
    <col min="15" max="15" width="10.00390625" style="0" bestFit="1" customWidth="1"/>
  </cols>
  <sheetData>
    <row r="1" spans="11:12" s="25" customFormat="1" ht="29.25" customHeight="1">
      <c r="K1" s="127" t="s">
        <v>32</v>
      </c>
      <c r="L1" s="127"/>
    </row>
    <row r="2" spans="1:14" s="26" customFormat="1" ht="39" customHeight="1">
      <c r="A2" s="26" t="s">
        <v>33</v>
      </c>
      <c r="C2" s="27" t="s">
        <v>8</v>
      </c>
      <c r="D2" s="27" t="s">
        <v>10</v>
      </c>
      <c r="E2" s="26" t="s">
        <v>11</v>
      </c>
      <c r="F2" s="27" t="s">
        <v>4</v>
      </c>
      <c r="G2" s="26" t="s">
        <v>27</v>
      </c>
      <c r="H2" s="26" t="s">
        <v>20</v>
      </c>
      <c r="I2" s="26" t="s">
        <v>25</v>
      </c>
      <c r="J2" s="26" t="s">
        <v>26</v>
      </c>
      <c r="K2" s="28" t="s">
        <v>23</v>
      </c>
      <c r="L2" s="28" t="s">
        <v>24</v>
      </c>
      <c r="M2" s="26" t="s">
        <v>28</v>
      </c>
      <c r="N2" s="26" t="s">
        <v>34</v>
      </c>
    </row>
    <row r="3" spans="1:14" ht="15">
      <c r="A3" s="128"/>
      <c r="B3" s="29" t="s">
        <v>30</v>
      </c>
      <c r="C3" s="29"/>
      <c r="D3" s="30"/>
      <c r="E3" s="31">
        <f>D3/1000</f>
        <v>0</v>
      </c>
      <c r="F3" s="32"/>
      <c r="G3" s="30">
        <f>(10^6)/(660)</f>
        <v>1515.1515151515152</v>
      </c>
      <c r="H3" s="30" t="e">
        <f>1/F3</f>
        <v>#DIV/0!</v>
      </c>
      <c r="I3" s="30" t="e">
        <f>E3*G3*H3</f>
        <v>#DIV/0!</v>
      </c>
      <c r="J3" s="30" t="e">
        <f>I3*1000</f>
        <v>#DIV/0!</v>
      </c>
      <c r="K3" s="30" t="e">
        <f aca="true" t="shared" si="0" ref="K3:K21">((N3)*(20)/J3)</f>
        <v>#DIV/0!</v>
      </c>
      <c r="L3" s="30" t="e">
        <f aca="true" t="shared" si="1" ref="L3:L21">20-K3</f>
        <v>#DIV/0!</v>
      </c>
      <c r="M3" s="30" t="e">
        <f>40/N3</f>
        <v>#DIV/0!</v>
      </c>
      <c r="N3" s="33"/>
    </row>
    <row r="4" spans="1:14" ht="15" customHeight="1">
      <c r="A4" s="129"/>
      <c r="B4" s="34" t="s">
        <v>30</v>
      </c>
      <c r="C4" s="34"/>
      <c r="D4" s="35"/>
      <c r="E4" s="31">
        <f aca="true" t="shared" si="2" ref="E4:E21">D4/1000</f>
        <v>0</v>
      </c>
      <c r="F4" s="32"/>
      <c r="G4" s="30">
        <f aca="true" t="shared" si="3" ref="G4:G21">(10^6)/(660)</f>
        <v>1515.1515151515152</v>
      </c>
      <c r="H4" s="30" t="e">
        <f aca="true" t="shared" si="4" ref="H4:H21">1/F4</f>
        <v>#DIV/0!</v>
      </c>
      <c r="I4" s="30" t="e">
        <f aca="true" t="shared" si="5" ref="I4:I21">E4*G4*H4</f>
        <v>#DIV/0!</v>
      </c>
      <c r="J4" s="30" t="e">
        <f aca="true" t="shared" si="6" ref="J4:J21">I4*1000</f>
        <v>#DIV/0!</v>
      </c>
      <c r="K4" s="30" t="e">
        <f t="shared" si="0"/>
        <v>#DIV/0!</v>
      </c>
      <c r="L4" s="30" t="e">
        <f t="shared" si="1"/>
        <v>#DIV/0!</v>
      </c>
      <c r="M4" s="30" t="e">
        <f>40/N4</f>
        <v>#DIV/0!</v>
      </c>
      <c r="N4" s="36"/>
    </row>
    <row r="5" spans="1:14" ht="15" customHeight="1">
      <c r="A5" s="129"/>
      <c r="B5" s="34" t="s">
        <v>30</v>
      </c>
      <c r="C5" s="34"/>
      <c r="D5" s="35"/>
      <c r="E5" s="31">
        <f t="shared" si="2"/>
        <v>0</v>
      </c>
      <c r="F5" s="32"/>
      <c r="G5" s="30">
        <f t="shared" si="3"/>
        <v>1515.1515151515152</v>
      </c>
      <c r="H5" s="30" t="e">
        <f t="shared" si="4"/>
        <v>#DIV/0!</v>
      </c>
      <c r="I5" s="30" t="e">
        <f t="shared" si="5"/>
        <v>#DIV/0!</v>
      </c>
      <c r="J5" s="30" t="e">
        <f t="shared" si="6"/>
        <v>#DIV/0!</v>
      </c>
      <c r="K5" s="30" t="e">
        <f>((N5)*(20)/J5)</f>
        <v>#DIV/0!</v>
      </c>
      <c r="L5" s="30" t="e">
        <f t="shared" si="1"/>
        <v>#DIV/0!</v>
      </c>
      <c r="M5" s="30" t="e">
        <f>40/N5</f>
        <v>#DIV/0!</v>
      </c>
      <c r="N5" s="36"/>
    </row>
    <row r="6" spans="1:14" ht="15" customHeight="1">
      <c r="A6" s="129"/>
      <c r="B6" s="37" t="s">
        <v>30</v>
      </c>
      <c r="C6" s="37"/>
      <c r="D6" s="35"/>
      <c r="E6" s="31">
        <f t="shared" si="2"/>
        <v>0</v>
      </c>
      <c r="F6" s="32"/>
      <c r="G6" s="30">
        <f t="shared" si="3"/>
        <v>1515.1515151515152</v>
      </c>
      <c r="H6" s="30" t="e">
        <f t="shared" si="4"/>
        <v>#DIV/0!</v>
      </c>
      <c r="I6" s="30" t="e">
        <f t="shared" si="5"/>
        <v>#DIV/0!</v>
      </c>
      <c r="J6" s="30" t="e">
        <f t="shared" si="6"/>
        <v>#DIV/0!</v>
      </c>
      <c r="K6" s="30" t="e">
        <f t="shared" si="0"/>
        <v>#DIV/0!</v>
      </c>
      <c r="L6" s="30" t="e">
        <f t="shared" si="1"/>
        <v>#DIV/0!</v>
      </c>
      <c r="M6" s="30" t="e">
        <f>40/N6</f>
        <v>#DIV/0!</v>
      </c>
      <c r="N6" s="36"/>
    </row>
    <row r="7" spans="1:17" ht="15">
      <c r="A7" s="130"/>
      <c r="B7" s="117" t="s">
        <v>31</v>
      </c>
      <c r="C7" s="117"/>
      <c r="D7" s="118"/>
      <c r="E7" s="119"/>
      <c r="F7" s="120"/>
      <c r="G7" s="121">
        <f t="shared" si="3"/>
        <v>1515.1515151515152</v>
      </c>
      <c r="H7" s="121" t="e">
        <f t="shared" si="4"/>
        <v>#DIV/0!</v>
      </c>
      <c r="I7" s="121" t="e">
        <f t="shared" si="5"/>
        <v>#DIV/0!</v>
      </c>
      <c r="J7" s="121" t="e">
        <f t="shared" si="6"/>
        <v>#DIV/0!</v>
      </c>
      <c r="K7" s="121" t="e">
        <f t="shared" si="0"/>
        <v>#DIV/0!</v>
      </c>
      <c r="L7" s="121" t="e">
        <f t="shared" si="1"/>
        <v>#DIV/0!</v>
      </c>
      <c r="M7" s="121" t="e">
        <f>40/N7</f>
        <v>#DIV/0!</v>
      </c>
      <c r="N7" s="122"/>
      <c r="O7" s="123"/>
      <c r="P7" s="123"/>
      <c r="Q7" s="123"/>
    </row>
    <row r="8" spans="1:14" ht="15">
      <c r="A8" s="124"/>
      <c r="B8" s="29" t="s">
        <v>30</v>
      </c>
      <c r="C8" s="29"/>
      <c r="D8" s="30"/>
      <c r="E8" s="31">
        <f t="shared" si="2"/>
        <v>0</v>
      </c>
      <c r="F8" s="32"/>
      <c r="G8" s="30">
        <f t="shared" si="3"/>
        <v>1515.1515151515152</v>
      </c>
      <c r="H8" s="30" t="e">
        <f t="shared" si="4"/>
        <v>#DIV/0!</v>
      </c>
      <c r="I8" s="30" t="e">
        <f t="shared" si="5"/>
        <v>#DIV/0!</v>
      </c>
      <c r="J8" s="30" t="e">
        <f t="shared" si="6"/>
        <v>#DIV/0!</v>
      </c>
      <c r="K8" s="30" t="e">
        <f t="shared" si="0"/>
        <v>#DIV/0!</v>
      </c>
      <c r="L8" s="30" t="e">
        <f t="shared" si="1"/>
        <v>#DIV/0!</v>
      </c>
      <c r="M8" s="33" t="e">
        <f aca="true" t="shared" si="7" ref="M8:M21">50/N8</f>
        <v>#DIV/0!</v>
      </c>
      <c r="N8" s="38"/>
    </row>
    <row r="9" spans="1:14" ht="15">
      <c r="A9" s="125"/>
      <c r="B9" s="39" t="s">
        <v>31</v>
      </c>
      <c r="C9" s="39"/>
      <c r="D9" s="40"/>
      <c r="E9" s="31">
        <f t="shared" si="2"/>
        <v>0</v>
      </c>
      <c r="F9" s="32"/>
      <c r="G9" s="30">
        <f t="shared" si="3"/>
        <v>1515.1515151515152</v>
      </c>
      <c r="H9" s="30" t="e">
        <f t="shared" si="4"/>
        <v>#DIV/0!</v>
      </c>
      <c r="I9" s="30" t="e">
        <f t="shared" si="5"/>
        <v>#DIV/0!</v>
      </c>
      <c r="J9" s="30" t="e">
        <f t="shared" si="6"/>
        <v>#DIV/0!</v>
      </c>
      <c r="K9" s="30" t="e">
        <f t="shared" si="0"/>
        <v>#DIV/0!</v>
      </c>
      <c r="L9" s="30" t="e">
        <f t="shared" si="1"/>
        <v>#DIV/0!</v>
      </c>
      <c r="M9" s="33" t="e">
        <f t="shared" si="7"/>
        <v>#DIV/0!</v>
      </c>
      <c r="N9" s="38"/>
    </row>
    <row r="10" spans="1:14" ht="15">
      <c r="A10" s="124"/>
      <c r="B10" s="29" t="s">
        <v>30</v>
      </c>
      <c r="C10" s="29"/>
      <c r="D10" s="30"/>
      <c r="E10" s="31">
        <f t="shared" si="2"/>
        <v>0</v>
      </c>
      <c r="F10" s="32"/>
      <c r="G10" s="30">
        <f t="shared" si="3"/>
        <v>1515.1515151515152</v>
      </c>
      <c r="H10" s="30" t="e">
        <f t="shared" si="4"/>
        <v>#DIV/0!</v>
      </c>
      <c r="I10" s="30" t="e">
        <f t="shared" si="5"/>
        <v>#DIV/0!</v>
      </c>
      <c r="J10" s="30" t="e">
        <f t="shared" si="6"/>
        <v>#DIV/0!</v>
      </c>
      <c r="K10" s="30" t="e">
        <f t="shared" si="0"/>
        <v>#DIV/0!</v>
      </c>
      <c r="L10" s="30" t="e">
        <f t="shared" si="1"/>
        <v>#DIV/0!</v>
      </c>
      <c r="M10" s="33" t="e">
        <f t="shared" si="7"/>
        <v>#DIV/0!</v>
      </c>
      <c r="N10" s="38"/>
    </row>
    <row r="11" spans="1:14" ht="15">
      <c r="A11" s="125"/>
      <c r="B11" s="39" t="s">
        <v>31</v>
      </c>
      <c r="C11" s="39"/>
      <c r="D11" s="40"/>
      <c r="E11" s="31">
        <f t="shared" si="2"/>
        <v>0</v>
      </c>
      <c r="F11" s="32"/>
      <c r="G11" s="30">
        <f t="shared" si="3"/>
        <v>1515.1515151515152</v>
      </c>
      <c r="H11" s="30" t="e">
        <f t="shared" si="4"/>
        <v>#DIV/0!</v>
      </c>
      <c r="I11" s="30" t="e">
        <f t="shared" si="5"/>
        <v>#DIV/0!</v>
      </c>
      <c r="J11" s="30" t="e">
        <f t="shared" si="6"/>
        <v>#DIV/0!</v>
      </c>
      <c r="K11" s="30" t="e">
        <f t="shared" si="0"/>
        <v>#DIV/0!</v>
      </c>
      <c r="L11" s="30" t="e">
        <f t="shared" si="1"/>
        <v>#DIV/0!</v>
      </c>
      <c r="M11" s="33" t="e">
        <f t="shared" si="7"/>
        <v>#DIV/0!</v>
      </c>
      <c r="N11" s="38"/>
    </row>
    <row r="12" spans="1:14" ht="15">
      <c r="A12" s="124"/>
      <c r="B12" s="29" t="s">
        <v>30</v>
      </c>
      <c r="C12" s="29"/>
      <c r="D12" s="30"/>
      <c r="E12" s="31">
        <f t="shared" si="2"/>
        <v>0</v>
      </c>
      <c r="F12" s="32"/>
      <c r="G12" s="30">
        <f t="shared" si="3"/>
        <v>1515.1515151515152</v>
      </c>
      <c r="H12" s="30" t="e">
        <f t="shared" si="4"/>
        <v>#DIV/0!</v>
      </c>
      <c r="I12" s="30" t="e">
        <f t="shared" si="5"/>
        <v>#DIV/0!</v>
      </c>
      <c r="J12" s="30" t="e">
        <f t="shared" si="6"/>
        <v>#DIV/0!</v>
      </c>
      <c r="K12" s="30" t="e">
        <f t="shared" si="0"/>
        <v>#DIV/0!</v>
      </c>
      <c r="L12" s="30" t="e">
        <f t="shared" si="1"/>
        <v>#DIV/0!</v>
      </c>
      <c r="M12" s="33" t="e">
        <f t="shared" si="7"/>
        <v>#DIV/0!</v>
      </c>
      <c r="N12" s="38"/>
    </row>
    <row r="13" spans="1:14" ht="15">
      <c r="A13" s="125"/>
      <c r="B13" s="39" t="s">
        <v>31</v>
      </c>
      <c r="C13" s="39"/>
      <c r="D13" s="40"/>
      <c r="E13" s="31">
        <f t="shared" si="2"/>
        <v>0</v>
      </c>
      <c r="F13" s="32"/>
      <c r="G13" s="30">
        <f t="shared" si="3"/>
        <v>1515.1515151515152</v>
      </c>
      <c r="H13" s="30" t="e">
        <f t="shared" si="4"/>
        <v>#DIV/0!</v>
      </c>
      <c r="I13" s="30" t="e">
        <f t="shared" si="5"/>
        <v>#DIV/0!</v>
      </c>
      <c r="J13" s="30" t="e">
        <f t="shared" si="6"/>
        <v>#DIV/0!</v>
      </c>
      <c r="K13" s="30" t="e">
        <f t="shared" si="0"/>
        <v>#DIV/0!</v>
      </c>
      <c r="L13" s="30" t="e">
        <f t="shared" si="1"/>
        <v>#DIV/0!</v>
      </c>
      <c r="M13" s="33" t="e">
        <f t="shared" si="7"/>
        <v>#DIV/0!</v>
      </c>
      <c r="N13" s="38"/>
    </row>
    <row r="14" spans="1:14" ht="15">
      <c r="A14" s="124"/>
      <c r="B14" s="29" t="s">
        <v>30</v>
      </c>
      <c r="C14" s="29"/>
      <c r="D14" s="30"/>
      <c r="E14" s="31">
        <f t="shared" si="2"/>
        <v>0</v>
      </c>
      <c r="F14" s="32"/>
      <c r="G14" s="30">
        <f t="shared" si="3"/>
        <v>1515.1515151515152</v>
      </c>
      <c r="H14" s="30" t="e">
        <f t="shared" si="4"/>
        <v>#DIV/0!</v>
      </c>
      <c r="I14" s="30" t="e">
        <f t="shared" si="5"/>
        <v>#DIV/0!</v>
      </c>
      <c r="J14" s="30" t="e">
        <f t="shared" si="6"/>
        <v>#DIV/0!</v>
      </c>
      <c r="K14" s="30" t="e">
        <f t="shared" si="0"/>
        <v>#DIV/0!</v>
      </c>
      <c r="L14" s="30" t="e">
        <f t="shared" si="1"/>
        <v>#DIV/0!</v>
      </c>
      <c r="M14" s="33" t="e">
        <f t="shared" si="7"/>
        <v>#DIV/0!</v>
      </c>
      <c r="N14" s="38"/>
    </row>
    <row r="15" spans="1:14" ht="15">
      <c r="A15" s="125"/>
      <c r="B15" s="39" t="s">
        <v>31</v>
      </c>
      <c r="C15" s="39"/>
      <c r="D15" s="40"/>
      <c r="E15" s="31">
        <f t="shared" si="2"/>
        <v>0</v>
      </c>
      <c r="F15" s="32"/>
      <c r="G15" s="30">
        <f t="shared" si="3"/>
        <v>1515.1515151515152</v>
      </c>
      <c r="H15" s="30" t="e">
        <f t="shared" si="4"/>
        <v>#DIV/0!</v>
      </c>
      <c r="I15" s="30" t="e">
        <f t="shared" si="5"/>
        <v>#DIV/0!</v>
      </c>
      <c r="J15" s="30" t="e">
        <f t="shared" si="6"/>
        <v>#DIV/0!</v>
      </c>
      <c r="K15" s="30" t="e">
        <f t="shared" si="0"/>
        <v>#DIV/0!</v>
      </c>
      <c r="L15" s="30" t="e">
        <f t="shared" si="1"/>
        <v>#DIV/0!</v>
      </c>
      <c r="M15" s="33" t="e">
        <f t="shared" si="7"/>
        <v>#DIV/0!</v>
      </c>
      <c r="N15" s="38"/>
    </row>
    <row r="16" spans="1:14" ht="15">
      <c r="A16" s="124"/>
      <c r="B16" s="29" t="s">
        <v>30</v>
      </c>
      <c r="C16" s="29"/>
      <c r="D16" s="30"/>
      <c r="E16" s="31">
        <f t="shared" si="2"/>
        <v>0</v>
      </c>
      <c r="F16" s="32"/>
      <c r="G16" s="30">
        <f t="shared" si="3"/>
        <v>1515.1515151515152</v>
      </c>
      <c r="H16" s="30" t="e">
        <f t="shared" si="4"/>
        <v>#DIV/0!</v>
      </c>
      <c r="I16" s="30" t="e">
        <f t="shared" si="5"/>
        <v>#DIV/0!</v>
      </c>
      <c r="J16" s="30" t="e">
        <f t="shared" si="6"/>
        <v>#DIV/0!</v>
      </c>
      <c r="K16" s="30" t="e">
        <f t="shared" si="0"/>
        <v>#DIV/0!</v>
      </c>
      <c r="L16" s="30" t="e">
        <f t="shared" si="1"/>
        <v>#DIV/0!</v>
      </c>
      <c r="M16" s="33" t="e">
        <f t="shared" si="7"/>
        <v>#DIV/0!</v>
      </c>
      <c r="N16" s="38"/>
    </row>
    <row r="17" spans="1:14" ht="15">
      <c r="A17" s="125"/>
      <c r="B17" s="39" t="s">
        <v>31</v>
      </c>
      <c r="C17" s="39"/>
      <c r="D17" s="40"/>
      <c r="E17" s="31">
        <f t="shared" si="2"/>
        <v>0</v>
      </c>
      <c r="F17" s="32"/>
      <c r="G17" s="30">
        <f t="shared" si="3"/>
        <v>1515.1515151515152</v>
      </c>
      <c r="H17" s="30" t="e">
        <f t="shared" si="4"/>
        <v>#DIV/0!</v>
      </c>
      <c r="I17" s="30" t="e">
        <f t="shared" si="5"/>
        <v>#DIV/0!</v>
      </c>
      <c r="J17" s="30" t="e">
        <f t="shared" si="6"/>
        <v>#DIV/0!</v>
      </c>
      <c r="K17" s="30" t="e">
        <f t="shared" si="0"/>
        <v>#DIV/0!</v>
      </c>
      <c r="L17" s="30" t="e">
        <f t="shared" si="1"/>
        <v>#DIV/0!</v>
      </c>
      <c r="M17" s="33" t="e">
        <f t="shared" si="7"/>
        <v>#DIV/0!</v>
      </c>
      <c r="N17" s="38"/>
    </row>
    <row r="18" spans="1:14" ht="15">
      <c r="A18" s="124"/>
      <c r="B18" s="29" t="s">
        <v>30</v>
      </c>
      <c r="C18" s="29"/>
      <c r="D18" s="30"/>
      <c r="E18" s="31">
        <f t="shared" si="2"/>
        <v>0</v>
      </c>
      <c r="F18" s="32"/>
      <c r="G18" s="30">
        <f t="shared" si="3"/>
        <v>1515.1515151515152</v>
      </c>
      <c r="H18" s="30" t="e">
        <f t="shared" si="4"/>
        <v>#DIV/0!</v>
      </c>
      <c r="I18" s="30" t="e">
        <f t="shared" si="5"/>
        <v>#DIV/0!</v>
      </c>
      <c r="J18" s="30" t="e">
        <f t="shared" si="6"/>
        <v>#DIV/0!</v>
      </c>
      <c r="K18" s="30" t="e">
        <f t="shared" si="0"/>
        <v>#DIV/0!</v>
      </c>
      <c r="L18" s="30" t="e">
        <f t="shared" si="1"/>
        <v>#DIV/0!</v>
      </c>
      <c r="M18" s="33" t="e">
        <f t="shared" si="7"/>
        <v>#DIV/0!</v>
      </c>
      <c r="N18" s="38"/>
    </row>
    <row r="19" spans="1:14" ht="15">
      <c r="A19" s="125"/>
      <c r="B19" s="39" t="s">
        <v>31</v>
      </c>
      <c r="C19" s="39"/>
      <c r="D19" s="40"/>
      <c r="E19" s="31">
        <f t="shared" si="2"/>
        <v>0</v>
      </c>
      <c r="F19" s="32"/>
      <c r="G19" s="30">
        <f t="shared" si="3"/>
        <v>1515.1515151515152</v>
      </c>
      <c r="H19" s="30" t="e">
        <f t="shared" si="4"/>
        <v>#DIV/0!</v>
      </c>
      <c r="I19" s="30" t="e">
        <f t="shared" si="5"/>
        <v>#DIV/0!</v>
      </c>
      <c r="J19" s="30" t="e">
        <f t="shared" si="6"/>
        <v>#DIV/0!</v>
      </c>
      <c r="K19" s="30" t="e">
        <f t="shared" si="0"/>
        <v>#DIV/0!</v>
      </c>
      <c r="L19" s="30" t="e">
        <f t="shared" si="1"/>
        <v>#DIV/0!</v>
      </c>
      <c r="M19" s="33" t="e">
        <f t="shared" si="7"/>
        <v>#DIV/0!</v>
      </c>
      <c r="N19" s="38"/>
    </row>
    <row r="20" spans="1:14" ht="15">
      <c r="A20" s="124"/>
      <c r="B20" s="29" t="s">
        <v>30</v>
      </c>
      <c r="C20" s="29"/>
      <c r="D20" s="30"/>
      <c r="E20" s="31">
        <f t="shared" si="2"/>
        <v>0</v>
      </c>
      <c r="F20" s="32"/>
      <c r="G20" s="30">
        <f t="shared" si="3"/>
        <v>1515.1515151515152</v>
      </c>
      <c r="H20" s="30" t="e">
        <f t="shared" si="4"/>
        <v>#DIV/0!</v>
      </c>
      <c r="I20" s="30" t="e">
        <f t="shared" si="5"/>
        <v>#DIV/0!</v>
      </c>
      <c r="J20" s="30" t="e">
        <f t="shared" si="6"/>
        <v>#DIV/0!</v>
      </c>
      <c r="K20" s="30" t="e">
        <f t="shared" si="0"/>
        <v>#DIV/0!</v>
      </c>
      <c r="L20" s="30" t="e">
        <f t="shared" si="1"/>
        <v>#DIV/0!</v>
      </c>
      <c r="M20" s="33" t="e">
        <f t="shared" si="7"/>
        <v>#DIV/0!</v>
      </c>
      <c r="N20" s="38"/>
    </row>
    <row r="21" spans="1:14" ht="15">
      <c r="A21" s="125"/>
      <c r="B21" s="39" t="s">
        <v>31</v>
      </c>
      <c r="C21" s="39"/>
      <c r="D21" s="40"/>
      <c r="E21" s="31">
        <f t="shared" si="2"/>
        <v>0</v>
      </c>
      <c r="F21" s="32"/>
      <c r="G21" s="30">
        <f t="shared" si="3"/>
        <v>1515.1515151515152</v>
      </c>
      <c r="H21" s="30" t="e">
        <f t="shared" si="4"/>
        <v>#DIV/0!</v>
      </c>
      <c r="I21" s="30" t="e">
        <f t="shared" si="5"/>
        <v>#DIV/0!</v>
      </c>
      <c r="J21" s="30" t="e">
        <f t="shared" si="6"/>
        <v>#DIV/0!</v>
      </c>
      <c r="K21" s="30" t="e">
        <f t="shared" si="0"/>
        <v>#DIV/0!</v>
      </c>
      <c r="L21" s="30" t="e">
        <f t="shared" si="1"/>
        <v>#DIV/0!</v>
      </c>
      <c r="M21" s="33" t="e">
        <f t="shared" si="7"/>
        <v>#DIV/0!</v>
      </c>
      <c r="N21" s="38"/>
    </row>
    <row r="22" spans="1:13" ht="14.25" customHeight="1">
      <c r="A22" t="s">
        <v>18</v>
      </c>
      <c r="M22" s="19"/>
    </row>
    <row r="23" spans="5:6" s="14" customFormat="1" ht="35.25" customHeight="1">
      <c r="E23" s="14" t="s">
        <v>35</v>
      </c>
      <c r="F23" s="14" t="s">
        <v>36</v>
      </c>
    </row>
    <row r="24" spans="3:8" ht="15">
      <c r="C24" t="s">
        <v>29</v>
      </c>
      <c r="D24" s="19">
        <v>2</v>
      </c>
      <c r="H24" s="41" t="s">
        <v>37</v>
      </c>
    </row>
    <row r="25" spans="3:9" ht="15">
      <c r="C25" t="s">
        <v>38</v>
      </c>
      <c r="D25" s="19">
        <v>1</v>
      </c>
      <c r="E25">
        <f>D25*F24</f>
        <v>0</v>
      </c>
      <c r="G25" s="126" t="s">
        <v>39</v>
      </c>
      <c r="H25" s="15" t="s">
        <v>13</v>
      </c>
      <c r="I25" s="16" t="s">
        <v>40</v>
      </c>
    </row>
    <row r="26" spans="2:9" ht="15">
      <c r="B26" t="s">
        <v>41</v>
      </c>
      <c r="C26" t="s">
        <v>42</v>
      </c>
      <c r="D26" s="19">
        <v>2</v>
      </c>
      <c r="E26">
        <f>D26*F24</f>
        <v>0</v>
      </c>
      <c r="G26" s="126"/>
      <c r="H26" s="15" t="s">
        <v>43</v>
      </c>
      <c r="I26" s="16" t="s">
        <v>44</v>
      </c>
    </row>
    <row r="27" spans="3:9" ht="15">
      <c r="C27" t="s">
        <v>9</v>
      </c>
      <c r="D27" s="19" t="e">
        <f>(20-(SUM(D24:D26,D28:D32)))</f>
        <v>#DIV/0!</v>
      </c>
      <c r="E27" s="19" t="e">
        <f>D27*F24</f>
        <v>#DIV/0!</v>
      </c>
      <c r="H27" s="15" t="s">
        <v>15</v>
      </c>
      <c r="I27" s="16" t="s">
        <v>14</v>
      </c>
    </row>
    <row r="28" spans="3:9" ht="15">
      <c r="C28" t="s">
        <v>45</v>
      </c>
      <c r="D28" s="19" t="e">
        <f>M7</f>
        <v>#DIV/0!</v>
      </c>
      <c r="E28" s="19" t="e">
        <f>D28*F24</f>
        <v>#DIV/0!</v>
      </c>
      <c r="H28" s="15" t="s">
        <v>16</v>
      </c>
      <c r="I28" s="16" t="s">
        <v>17</v>
      </c>
    </row>
    <row r="29" spans="3:9" ht="15">
      <c r="C29" t="s">
        <v>46</v>
      </c>
      <c r="D29" s="19" t="e">
        <f>M3</f>
        <v>#DIV/0!</v>
      </c>
      <c r="E29" s="19" t="e">
        <f>D29*F24</f>
        <v>#DIV/0!</v>
      </c>
      <c r="H29" s="15" t="s">
        <v>47</v>
      </c>
      <c r="I29" s="16" t="s">
        <v>48</v>
      </c>
    </row>
    <row r="30" spans="3:9" ht="15" hidden="1">
      <c r="C30" t="s">
        <v>49</v>
      </c>
      <c r="D30" s="19"/>
      <c r="E30" s="19">
        <f>D30*F24</f>
        <v>0</v>
      </c>
      <c r="H30" s="15"/>
      <c r="I30" s="16"/>
    </row>
    <row r="31" spans="3:9" ht="15" hidden="1">
      <c r="C31" t="s">
        <v>50</v>
      </c>
      <c r="D31" s="19"/>
      <c r="E31" s="19">
        <f>D31*F24</f>
        <v>0</v>
      </c>
      <c r="G31" s="34"/>
      <c r="H31" s="42"/>
      <c r="I31" s="34"/>
    </row>
    <row r="32" spans="3:9" ht="15" hidden="1">
      <c r="C32" s="39" t="s">
        <v>51</v>
      </c>
      <c r="D32" s="35"/>
      <c r="E32" s="19">
        <f>D32*F24</f>
        <v>0</v>
      </c>
      <c r="G32" s="43"/>
      <c r="H32" s="44"/>
      <c r="I32" s="45"/>
    </row>
    <row r="33" spans="3:9" ht="15">
      <c r="C33" s="29" t="s">
        <v>52</v>
      </c>
      <c r="D33" s="46" t="e">
        <f>SUM(D24:D32)</f>
        <v>#DIV/0!</v>
      </c>
      <c r="E33" s="29" t="e">
        <f>SUM(E24:E32)</f>
        <v>#DIV/0!</v>
      </c>
      <c r="F33" s="29" t="e">
        <f>E33/F24</f>
        <v>#DIV/0!</v>
      </c>
      <c r="G33" s="43"/>
      <c r="H33" s="44"/>
      <c r="I33" s="45"/>
    </row>
    <row r="34" spans="6:9" ht="15">
      <c r="F34" s="47" t="s">
        <v>53</v>
      </c>
      <c r="G34" s="34"/>
      <c r="H34" s="44"/>
      <c r="I34" s="45"/>
    </row>
    <row r="35" spans="7:9" ht="15">
      <c r="G35" s="34"/>
      <c r="H35" s="44"/>
      <c r="I35" s="45"/>
    </row>
    <row r="36" ht="15">
      <c r="C36" t="s">
        <v>54</v>
      </c>
    </row>
    <row r="37" ht="15">
      <c r="C37" t="s">
        <v>55</v>
      </c>
    </row>
    <row r="38" ht="15">
      <c r="C38" t="s">
        <v>56</v>
      </c>
    </row>
    <row r="39" ht="15">
      <c r="C39" t="s">
        <v>57</v>
      </c>
    </row>
    <row r="41" ht="15" hidden="1">
      <c r="C41" s="17" t="s">
        <v>21</v>
      </c>
    </row>
    <row r="42" ht="15" hidden="1">
      <c r="C42" s="17" t="s">
        <v>12</v>
      </c>
    </row>
    <row r="43" ht="15" hidden="1">
      <c r="C43" s="18" t="s">
        <v>22</v>
      </c>
    </row>
  </sheetData>
  <sheetProtection/>
  <mergeCells count="10">
    <mergeCell ref="A16:A17"/>
    <mergeCell ref="A18:A19"/>
    <mergeCell ref="A20:A21"/>
    <mergeCell ref="G25:G26"/>
    <mergeCell ref="K1:L1"/>
    <mergeCell ref="A3:A7"/>
    <mergeCell ref="A8:A9"/>
    <mergeCell ref="A10:A11"/>
    <mergeCell ref="A12:A13"/>
    <mergeCell ref="A14:A15"/>
  </mergeCells>
  <printOptions/>
  <pageMargins left="0.7" right="0.7" top="0.75" bottom="0.75" header="0.3" footer="0.3"/>
  <pageSetup fitToHeight="1" fitToWidth="1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Traci</dc:creator>
  <cp:keywords/>
  <dc:description/>
  <cp:lastModifiedBy>Pooja Shah</cp:lastModifiedBy>
  <cp:lastPrinted>2013-04-09T18:41:04Z</cp:lastPrinted>
  <dcterms:created xsi:type="dcterms:W3CDTF">2011-03-23T14:53:18Z</dcterms:created>
  <dcterms:modified xsi:type="dcterms:W3CDTF">2013-06-26T17:39:51Z</dcterms:modified>
  <cp:category/>
  <cp:version/>
  <cp:contentType/>
  <cp:contentStatus/>
</cp:coreProperties>
</file>